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ss\Desktop\wx\2025预算公开（本级）数据包\"/>
    </mc:Choice>
  </mc:AlternateContent>
  <xr:revisionPtr revIDLastSave="0" documentId="13_ncr:1_{75882F37-40CB-4F32-981D-5E7248C9ABB8}" xr6:coauthVersionLast="47" xr6:coauthVersionMax="47" xr10:uidLastSave="{00000000-0000-0000-0000-000000000000}"/>
  <bookViews>
    <workbookView xWindow="-110" yWindow="-110" windowWidth="38620" windowHeight="21220" firstSheet="3" activeTab="9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5">'“三公”经费支出预算表03'!$1:$6</definedName>
    <definedName name="_xlnm.Print_Titles" localSheetId="3">'部门财政拨款收支预算总表02-1'!$1:$6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Print_Titles" localSheetId="4">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D5" i="4"/>
  <c r="B5" i="4"/>
  <c r="A3" i="4"/>
  <c r="A2" i="4"/>
  <c r="A3" i="3"/>
  <c r="A2" i="3"/>
  <c r="A3" i="2"/>
  <c r="A2" i="2"/>
  <c r="D38" i="1"/>
  <c r="B38" i="1"/>
  <c r="B37" i="1"/>
  <c r="B34" i="1"/>
  <c r="D5" i="1"/>
  <c r="B5" i="1"/>
  <c r="A3" i="1"/>
  <c r="A2" i="1"/>
</calcChain>
</file>

<file path=xl/sharedStrings.xml><?xml version="1.0" encoding="utf-8"?>
<sst xmlns="http://schemas.openxmlformats.org/spreadsheetml/2006/main" count="1150" uniqueCount="475">
  <si>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</si>
  <si>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</si>
  <si>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</si>
  <si>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</si>
  <si>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</si>
  <si>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</si>
  <si>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</si>
  <si>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</si>
  <si>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</si>
  <si>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</si>
  <si>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</si>
  <si>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</si>
  <si>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</si>
  <si>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</si>
  <si>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</si>
  <si>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</si>
  <si>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</si>
  <si>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</si>
  <si>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</si>
  <si>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</si>
  <si>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</si>
  <si>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</si>
  <si>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</si>
  <si>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</si>
  <si>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</si>
  <si>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</si>
  <si>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</si>
  <si>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</si>
  <si>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</si>
  <si>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</si>
  <si>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</si>
  <si>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</si>
  <si>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</si>
  <si>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</si>
  <si>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</si>
  <si>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</si>
  <si>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</si>
  <si>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</si>
  <si>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</si>
  <si>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</si>
  <si>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</si>
  <si>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</si>
  <si>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</si>
  <si>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</si>
  <si>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</si>
  <si>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</si>
  <si>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</si>
  <si>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</si>
  <si>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</si>
  <si>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</si>
  <si>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</si>
  <si>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</si>
  <si>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</si>
  <si>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</si>
  <si>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</si>
  <si>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</si>
  <si>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</si>
  <si>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</si>
  <si>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</si>
  <si>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</si>
  <si>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</si>
  <si>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</si>
  <si>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</si>
  <si>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</si>
  <si>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</si>
  <si>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</si>
  <si>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</si>
  <si>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</si>
  <si>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</si>
  <si>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</si>
  <si>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131001</t>
  </si>
  <si>
    <t>云县卫生健康局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</si>
  <si>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</si>
  <si>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</si>
  <si>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</si>
  <si>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</si>
  <si>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</si>
  <si>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</si>
  <si>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</si>
  <si>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</si>
  <si>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</si>
  <si>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</si>
  <si>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</si>
  <si>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</si>
  <si>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</si>
  <si>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</si>
  <si>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</si>
  <si>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</si>
  <si>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</si>
  <si>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</si>
  <si>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</si>
  <si>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</si>
  <si>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</si>
  <si>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</si>
  <si>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</si>
  <si>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</si>
  <si>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2100101</t>
  </si>
  <si>
    <t>行政运行</t>
  </si>
  <si>
    <t>21004</t>
  </si>
  <si>
    <t>公共卫生</t>
  </si>
  <si>
    <t>2100409</t>
  </si>
  <si>
    <t>重大公共卫生服务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</si>
  <si>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</si>
  <si>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</si>
  <si>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</si>
  <si>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</si>
  <si>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</si>
  <si>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</si>
  <si>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</si>
  <si>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</si>
  <si>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</si>
  <si>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</si>
  <si>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</si>
  <si>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</si>
  <si>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21013</t>
  </si>
  <si>
    <t>医疗救助</t>
  </si>
  <si>
    <t>2101302</t>
  </si>
  <si>
    <t>疾病应急救助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</si>
  <si>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</si>
  <si>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</si>
  <si>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</si>
  <si>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</si>
  <si>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</si>
  <si>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</si>
  <si>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</si>
  <si>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</si>
  <si>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</si>
  <si>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</si>
  <si>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</si>
  <si>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</si>
  <si>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</si>
  <si>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</si>
  <si>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</si>
  <si>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</si>
  <si>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</si>
  <si>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</si>
  <si>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</si>
  <si>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</si>
  <si>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</si>
  <si>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</si>
  <si>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</si>
  <si>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</si>
  <si>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</si>
  <si>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</si>
  <si>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</si>
  <si>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</si>
  <si>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</si>
  <si>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</si>
  <si>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</si>
  <si>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</si>
  <si>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</si>
  <si>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</si>
  <si>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</si>
  <si>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</si>
  <si>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</si>
  <si>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</si>
  <si>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</si>
  <si>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</si>
  <si>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</si>
  <si>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</si>
  <si>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</si>
  <si>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</si>
  <si>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</si>
  <si>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</si>
  <si>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</si>
  <si>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</si>
  <si>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</si>
  <si>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</si>
  <si>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</si>
  <si>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</si>
  <si>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</si>
  <si>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</si>
  <si>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</si>
  <si>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</si>
  <si>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</si>
  <si>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</si>
  <si>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</si>
  <si>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</si>
  <si>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</si>
  <si>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</si>
  <si>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</si>
  <si>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</si>
  <si>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</si>
  <si>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</si>
  <si>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</si>
  <si>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</si>
  <si>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</si>
  <si>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</si>
  <si>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</si>
  <si>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</si>
  <si>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</si>
  <si>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</si>
  <si>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</si>
  <si>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</si>
  <si>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</si>
  <si>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</si>
  <si>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</si>
  <si>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</si>
  <si>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</si>
  <si>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</si>
  <si>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</si>
  <si>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</si>
  <si>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</si>
  <si>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</si>
  <si>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</si>
  <si>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</si>
  <si>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530922221100000613058</t>
  </si>
  <si>
    <t>事业人员支出工资</t>
  </si>
  <si>
    <t>30101</t>
  </si>
  <si>
    <t>基本工资</t>
  </si>
  <si>
    <t>530922210000000004412</t>
  </si>
  <si>
    <t>行政人员支出工资</t>
  </si>
  <si>
    <t>30102</t>
  </si>
  <si>
    <t>津贴补贴</t>
  </si>
  <si>
    <t>530922231100001393961</t>
  </si>
  <si>
    <t>行政人员绩效考核奖励（2017年提高标准部分）</t>
  </si>
  <si>
    <t>30103</t>
  </si>
  <si>
    <t>奖金</t>
  </si>
  <si>
    <t>530922231100001393965</t>
  </si>
  <si>
    <t>事业绩效工资（2017年提高标准部分）</t>
  </si>
  <si>
    <t>30107</t>
  </si>
  <si>
    <t>绩效工资</t>
  </si>
  <si>
    <t>530922210000000004413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</si>
  <si>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</si>
  <si>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</si>
  <si>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</si>
  <si>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</si>
  <si>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</si>
  <si>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</si>
  <si>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</si>
  <si>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</si>
  <si>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</si>
  <si>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30112</t>
  </si>
  <si>
    <t>其他社会保障缴费</t>
  </si>
  <si>
    <t>530922210000000004414</t>
  </si>
  <si>
    <t>30113</t>
  </si>
  <si>
    <t>530922210000000004421</t>
  </si>
  <si>
    <t>一般公用经费</t>
  </si>
  <si>
    <t>30201</t>
  </si>
  <si>
    <t>办公费</t>
  </si>
  <si>
    <t>30206</t>
  </si>
  <si>
    <t>电费</t>
  </si>
  <si>
    <t>30205</t>
  </si>
  <si>
    <t>水费</t>
  </si>
  <si>
    <t>530922241100002238907</t>
  </si>
  <si>
    <t>公务接待费（一般公用经费）</t>
  </si>
  <si>
    <t>30217</t>
  </si>
  <si>
    <t>30211</t>
  </si>
  <si>
    <t>差旅费</t>
  </si>
  <si>
    <t>530922210000000004422</t>
  </si>
  <si>
    <t>职工教育经费</t>
  </si>
  <si>
    <t>30216</t>
  </si>
  <si>
    <t>培训费</t>
  </si>
  <si>
    <t>530922210000000004420</t>
  </si>
  <si>
    <t>工会经费</t>
  </si>
  <si>
    <t>30228</t>
  </si>
  <si>
    <t>530922210000000004417</t>
  </si>
  <si>
    <t>公务用车运行维护费</t>
  </si>
  <si>
    <t>30231</t>
  </si>
  <si>
    <t>530922210000000004419</t>
  </si>
  <si>
    <t>行政人员公务交通补贴</t>
  </si>
  <si>
    <t>30239</t>
  </si>
  <si>
    <t>其他交通费用</t>
  </si>
  <si>
    <t>530922210000000004415</t>
  </si>
  <si>
    <t>离退休费</t>
  </si>
  <si>
    <t>30302</t>
  </si>
  <si>
    <t>退休费</t>
  </si>
  <si>
    <t>530922241100002262997</t>
  </si>
  <si>
    <t>财政部分供养人员生活补助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</si>
  <si>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</si>
  <si>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</si>
  <si>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</si>
  <si>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</si>
  <si>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</si>
  <si>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</si>
  <si>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</si>
  <si>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</si>
  <si>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</si>
  <si>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艾滋病综合防治工作配套经费</t>
  </si>
  <si>
    <t>专项业务类</t>
  </si>
  <si>
    <t>530922231100001309319</t>
  </si>
  <si>
    <t>疾病应急救助资金</t>
  </si>
  <si>
    <t>530922231100001318257</t>
  </si>
  <si>
    <t>30307</t>
  </si>
  <si>
    <t>医疗费补助</t>
  </si>
  <si>
    <t>奖优免补县级补助资金</t>
  </si>
  <si>
    <t>530922231100001289429</t>
  </si>
  <si>
    <t>30309</t>
  </si>
  <si>
    <t>奖励金</t>
  </si>
  <si>
    <t>卫生健康执法工作经费</t>
  </si>
  <si>
    <t>530922251100003855827</t>
  </si>
  <si>
    <t>卫生健康综合工作经费</t>
  </si>
  <si>
    <t>530922231100001479787</t>
  </si>
  <si>
    <t>下岗失业人员独生子女保健费经费</t>
  </si>
  <si>
    <t>530922231100001289321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</si>
  <si>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</si>
  <si>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</si>
  <si>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</si>
  <si>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</si>
  <si>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</si>
  <si>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</si>
  <si>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</si>
  <si>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</si>
  <si>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</si>
  <si>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</si>
  <si>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</si>
  <si>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保障卫生健康局综合业务运转。</t>
  </si>
  <si>
    <t>产出指标</t>
  </si>
  <si>
    <t>数量指标</t>
  </si>
  <si>
    <t>业务股室</t>
  </si>
  <si>
    <t>=</t>
  </si>
  <si>
    <t>12</t>
  </si>
  <si>
    <t>个</t>
  </si>
  <si>
    <t>定量指标</t>
  </si>
  <si>
    <t>反映内机构业务股室12个</t>
  </si>
  <si>
    <t>效益指标</t>
  </si>
  <si>
    <t>可持续影响</t>
  </si>
  <si>
    <t>保障业务工作可持续运转</t>
  </si>
  <si>
    <t>可持续</t>
  </si>
  <si>
    <t>定性指标</t>
  </si>
  <si>
    <t>满意度指标</t>
  </si>
  <si>
    <t>服务对象满意度</t>
  </si>
  <si>
    <t>业务股室工作人员满意度</t>
  </si>
  <si>
    <t>100</t>
  </si>
  <si>
    <t>%</t>
  </si>
  <si>
    <t>业务股室工作人员满意度100%</t>
  </si>
  <si>
    <t>依法履职，强化监管，充分发挥职能作用，认真开展医疗机构、公共场所、学校卫生、放射卫生、饮用水卫生等监督管理和相关行政许可工作；目前，共监督管理各类医疗机构256户，放射诊疗机构22户；城市市政供水单位1户，农村集中式供水单位11户；公共场所746户；各类学校196户；餐饮具集中消毒单位3户。</t>
  </si>
  <si>
    <t>双随机任务数</t>
  </si>
  <si>
    <t>&gt;=</t>
  </si>
  <si>
    <t>95%</t>
  </si>
  <si>
    <t>双随机任务数95%</t>
  </si>
  <si>
    <t>检查医疗机构</t>
  </si>
  <si>
    <t>256</t>
  </si>
  <si>
    <t>检查医疗机构256个</t>
  </si>
  <si>
    <t>医疗质量得到提高</t>
  </si>
  <si>
    <t>&gt;</t>
  </si>
  <si>
    <t>持续提高</t>
  </si>
  <si>
    <t>项</t>
  </si>
  <si>
    <t>医疗质量得到提高持续提高</t>
  </si>
  <si>
    <t>80%</t>
  </si>
  <si>
    <t>服务对象满意度80%</t>
  </si>
  <si>
    <t>1.实施农村计划生育家庭奖励扶助制度，解决农村独生子女家庭的养老问题，提高家庭发展能力 。2，实施计划生育家庭特别扶助制度，缓解计划生育困难家庭在生产、生活、医疗和养老等方面的特殊困难，保障和改善民生，促进社会和谐稳定。</t>
  </si>
  <si>
    <t>独生子女伤残家庭人数</t>
  </si>
  <si>
    <t>48</t>
  </si>
  <si>
    <t>人</t>
  </si>
  <si>
    <t>反映独生子女伤残家庭人数申报人数</t>
  </si>
  <si>
    <t>独生子女死亡家庭人数</t>
  </si>
  <si>
    <t>198</t>
  </si>
  <si>
    <t>反映独生子女死亡家庭人数申报人数</t>
  </si>
  <si>
    <t>计划生育家庭城乡医保补助人数</t>
  </si>
  <si>
    <t>18453</t>
  </si>
  <si>
    <t>反映独生子女医保补助人数申报人数</t>
  </si>
  <si>
    <t>奖励独生子女教育奖学金人数</t>
  </si>
  <si>
    <t>1231</t>
  </si>
  <si>
    <t>反映奖励独生子女教育奖学金申报人数</t>
  </si>
  <si>
    <t>计划生育家庭一次性抚慰金</t>
  </si>
  <si>
    <t>户</t>
  </si>
  <si>
    <t>反映计划生育家庭一次性抚慰金申报户数</t>
  </si>
  <si>
    <t>质量指标</t>
  </si>
  <si>
    <t>条件申报对象逐步提高覆盖率</t>
  </si>
  <si>
    <t>条件申报对象逐步提高覆盖率100%</t>
  </si>
  <si>
    <t>时效指标</t>
  </si>
  <si>
    <t>发放到位率</t>
  </si>
  <si>
    <t>发放到位率100%</t>
  </si>
  <si>
    <t>生态效益</t>
  </si>
  <si>
    <t>家庭发展能力</t>
  </si>
  <si>
    <t>逐步提高</t>
  </si>
  <si>
    <t>家庭发展能力逐步提高</t>
  </si>
  <si>
    <t>服务对象满意率</t>
  </si>
  <si>
    <t>100%</t>
  </si>
  <si>
    <t>服务对象满意率100%</t>
  </si>
  <si>
    <t>目标1.持续巩固“三个90%”（感染者发现率、治疗率及治疗有效率）和“两个消除”（消除输血传播和母婴传播）成果，进一步降低艾滋病新发感染和病死率，减少对爱艾滋病影响人群的歧视，提高艾滋病病毒感染者和病人的生存质量，实现艾滋病疫情总体下降。目标2.加强项目质量控制和能力建设，保证2022年社区艾滋病综合防治项目顺利实施。</t>
  </si>
  <si>
    <t>开展防艾培训</t>
  </si>
  <si>
    <t>次/年</t>
  </si>
  <si>
    <t>开展防艾培训每年2次</t>
  </si>
  <si>
    <t>开展防艾监督指导次数</t>
  </si>
  <si>
    <t>下乡开展防艾监督指导次数48次</t>
  </si>
  <si>
    <t>成本指标</t>
  </si>
  <si>
    <t>经济成本指标</t>
  </si>
  <si>
    <t>办公耗材5万元</t>
  </si>
  <si>
    <t>批次</t>
  </si>
  <si>
    <t>社会效益</t>
  </si>
  <si>
    <t>重点人群及易感人群防艾知识知晓率</t>
  </si>
  <si>
    <t>90%</t>
  </si>
  <si>
    <t>重点人群及易感人群防艾知识知晓率90%</t>
  </si>
  <si>
    <t>通过艾滋病防治项目的实施，预防和化解可能出现的社会矛盾，促进社会和谐</t>
  </si>
  <si>
    <t>长期</t>
  </si>
  <si>
    <t>群众满意度</t>
  </si>
  <si>
    <t>群众满意度90%</t>
  </si>
  <si>
    <t>城镇居世待业及下岗失业人员独生子女户数</t>
  </si>
  <si>
    <t>73</t>
  </si>
  <si>
    <t>反映在册管理的城镇居世待业及下岗失业人员独生子女户数</t>
  </si>
  <si>
    <t>兑现政策承诺</t>
  </si>
  <si>
    <t>发放保健费</t>
  </si>
  <si>
    <t>兑现政策承诺发放保健费</t>
  </si>
  <si>
    <t>1.身份不明或者无力支付费用的急危重伤患者得到及时、有效帮助。2.补助医疗机构资金及时拨付到位。3.救助基金使用率提高</t>
  </si>
  <si>
    <t>制度覆盖率</t>
  </si>
  <si>
    <t>制度覆盖率100%</t>
  </si>
  <si>
    <t>救治对象为符合制度要求的患者比例</t>
  </si>
  <si>
    <t>救治对象为符合制度要求的患者比例100%</t>
  </si>
  <si>
    <t>基金管理部门对医疗机构资金审核拨付时间</t>
  </si>
  <si>
    <t>缩短</t>
  </si>
  <si>
    <t>基金管理部门对医疗机构资金审核拨付时间缩短</t>
  </si>
  <si>
    <t>符合制度要求患者的救助及时情况</t>
  </si>
  <si>
    <t>符合制度要求患者的救助及时情况持续提高</t>
  </si>
  <si>
    <t>医疗机构对基金拨付效率的满意度</t>
  </si>
  <si>
    <t>医疗机构对基金拨付效率的满意度持续提高</t>
  </si>
  <si>
    <t>预算06表</t>
  </si>
  <si>
    <t>政府性基金预算支出预算表</t>
  </si>
  <si>
    <t>单位名称：临沧市发展和改革委员会</t>
  </si>
  <si>
    <t>本年政府性基金预算支出</t>
  </si>
  <si>
    <t>注：因本部门不涉及政府性基金预算支出的内容，所以此表为空表。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</si>
  <si>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</si>
  <si>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</si>
  <si>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</si>
  <si>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</si>
  <si>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</si>
  <si>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</si>
  <si>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</si>
  <si>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</si>
  <si>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</si>
  <si>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</si>
  <si>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</t>
  </si>
  <si>
    <t>车辆加油、添加燃料服务</t>
  </si>
  <si>
    <t>升</t>
  </si>
  <si>
    <t>车辆维护及保养服务</t>
  </si>
  <si>
    <t>车辆维修和保养服务</t>
  </si>
  <si>
    <t>辆</t>
  </si>
  <si>
    <t>机动车险</t>
  </si>
  <si>
    <t>机动车保险服务</t>
  </si>
  <si>
    <t>办公用纸</t>
  </si>
  <si>
    <t>复印纸</t>
  </si>
  <si>
    <t>箱</t>
  </si>
  <si>
    <t>预算08表</t>
  </si>
  <si>
    <t>政府购买服务项目</t>
  </si>
  <si>
    <t>政府购买服务目录</t>
  </si>
  <si>
    <t>注：因本部门不涉及政府购买服务预算的内容，所以此表为空表。</t>
  </si>
  <si>
    <t>预算09-1表</t>
  </si>
  <si>
    <t>单位名称（项目）</t>
  </si>
  <si>
    <t>地区</t>
  </si>
  <si>
    <t>政府性基金</t>
  </si>
  <si>
    <t>-</t>
  </si>
  <si>
    <t>爱华镇政府</t>
  </si>
  <si>
    <t>茂兰镇政府</t>
  </si>
  <si>
    <t>忙怀乡政府</t>
  </si>
  <si>
    <t>茶房乡政府</t>
  </si>
  <si>
    <t>大寨镇政府</t>
  </si>
  <si>
    <t>后箐乡政府</t>
  </si>
  <si>
    <t>栗树乡政府</t>
  </si>
  <si>
    <t>涌宝镇政府</t>
  </si>
  <si>
    <t>漫湾镇政府</t>
  </si>
  <si>
    <t>大朝山西镇政府</t>
  </si>
  <si>
    <t>幸福镇政府</t>
  </si>
  <si>
    <t>晓街乡政府</t>
  </si>
  <si>
    <t>注：因本部门不涉及县对下转移支付预算的内容，所以此表为空表。</t>
  </si>
  <si>
    <t>预算09-2表</t>
  </si>
  <si>
    <t>注：因本部门不涉及县对下转移支付绩效目标的内容，所以此表为空表。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</si>
  <si>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</si>
  <si>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</si>
  <si>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</si>
  <si>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</si>
  <si>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</si>
  <si>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</si>
  <si>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</si>
  <si>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</si>
  <si>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注：因本部门不涉及2025年新增资产配置的内容，所以此表为空表。</t>
  </si>
  <si>
    <t>预算11表</t>
  </si>
  <si>
    <t>上级补助</t>
  </si>
  <si>
    <t>注：因本部门不涉及转移支付补助项目支出的内容，所以此表为空表。</t>
  </si>
  <si>
    <t>预算12表</t>
  </si>
  <si>
    <t>项目级次</t>
  </si>
  <si>
    <t>311 专项业务类</t>
  </si>
  <si>
    <t>本级</t>
  </si>
  <si>
    <t/>
  </si>
  <si>
    <t>根据《云南省人口与计划生育条例》第四章第二十八条第一项之规定，领取《独生子女父母光荣证》的，从领证之月起到子女满十四周岁止，每月领取不低于十元的独生子女保健费。夫妻双方都是其他非农业人口或者农业人口的，由户籍所在地的县、乡财政共同安排解决。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</si>
</sst>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yyyy/mm/dd\ hh:mm:ss"/>
    <numFmt numFmtId="179" formatCode="yyyy/mm/dd"/>
    <numFmt numFmtId="180" formatCode="#,##0.00;\-#,##0.00;;@"/>
    <numFmt numFmtId="181" formatCode="hh:mm:ss"/>
    <numFmt numFmtId="182" formatCode="#,##0;\-#,##0;;@"/>
  </numFmts>
  <fonts count="30">
    <font>
      <sz val="9"/>
      <color rgb="FF000000"/>
      <name val="Microsoft YaHei UI"/>
      <charset val="134"/>
    </font>
    <font>
      <sz val="9"/>
      <name val="Microsoft YaHei UI"/>
      <family val="2"/>
      <charset val="134"/>
    </font>
    <font>
      <sz val="10"/>
      <color rgb="FF000000"/>
      <name val="宋体"/>
      <family val="3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22"/>
      <name val="方正小标宋简体"/>
      <charset val="134"/>
    </font>
    <font>
      <sz val="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.25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21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000000"/>
      <name val="Arial"/>
      <family val="2"/>
    </font>
    <font>
      <sz val="28"/>
      <color rgb="FF000000"/>
      <name val="宋体"/>
      <family val="3"/>
      <charset val="134"/>
    </font>
    <font>
      <sz val="10"/>
      <color rgb="FF000000"/>
      <name val="Microsoft YaHei UI"/>
      <family val="2"/>
      <charset val="134"/>
    </font>
    <font>
      <sz val="30"/>
      <color rgb="FF000000"/>
      <name val="宋体"/>
      <family val="3"/>
      <charset val="134"/>
    </font>
    <font>
      <sz val="1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>
      <alignment vertical="top"/>
      <protection locked="0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  <xf numFmtId="180" fontId="7" fillId="0" borderId="7">
      <alignment horizontal="right" vertical="center"/>
    </xf>
    <xf numFmtId="181" fontId="7" fillId="0" borderId="7">
      <alignment horizontal="right" vertical="center"/>
    </xf>
    <xf numFmtId="182" fontId="7" fillId="0" borderId="7">
      <alignment horizontal="right" vertical="center"/>
    </xf>
    <xf numFmtId="0" fontId="7" fillId="0" borderId="0">
      <alignment vertical="top"/>
      <protection locked="0"/>
    </xf>
  </cellStyleXfs>
  <cellXfs count="24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80" fontId="7" fillId="0" borderId="7" xfId="0" applyNumberFormat="1" applyFont="1" applyBorder="1" applyAlignment="1">
      <alignment horizontal="right" vertical="center"/>
      <protection locked="0"/>
    </xf>
    <xf numFmtId="49" fontId="7" fillId="0" borderId="7" xfId="5" applyNumberFormat="1" applyFont="1" applyBorder="1" applyProtection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2" fontId="7" fillId="0" borderId="7" xfId="8" applyNumberFormat="1" applyFont="1" applyBorder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9" fillId="0" borderId="9" xfId="9" applyFont="1" applyFill="1" applyBorder="1" applyAlignment="1" applyProtection="1">
      <alignment horizontal="left" vertical="center" wrapText="1"/>
    </xf>
    <xf numFmtId="180" fontId="7" fillId="0" borderId="9" xfId="0" applyNumberFormat="1" applyFont="1" applyBorder="1" applyAlignment="1">
      <alignment horizontal="right" vertical="center"/>
      <protection locked="0"/>
    </xf>
    <xf numFmtId="0" fontId="9" fillId="0" borderId="10" xfId="9" applyFont="1" applyFill="1" applyBorder="1" applyAlignment="1" applyProtection="1">
      <alignment vertical="center" wrapText="1"/>
    </xf>
    <xf numFmtId="180" fontId="7" fillId="0" borderId="10" xfId="0" applyNumberFormat="1" applyFont="1" applyBorder="1" applyAlignment="1">
      <alignment horizontal="right" vertical="center"/>
      <protection locked="0"/>
    </xf>
    <xf numFmtId="0" fontId="0" fillId="0" borderId="10" xfId="0" applyFont="1" applyBorder="1">
      <alignment vertical="top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6" fillId="0" borderId="0" xfId="0" applyFont="1" applyAlignment="1"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3" xfId="0" applyFont="1" applyBorder="1" applyAlignment="1">
      <alignment horizontal="left" vertical="center" wrapText="1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3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right" vertical="center"/>
    </xf>
    <xf numFmtId="3" fontId="5" fillId="0" borderId="13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3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80" fontId="17" fillId="0" borderId="7" xfId="0" applyNumberFormat="1" applyFont="1" applyBorder="1" applyAlignment="1" applyProtection="1">
      <alignment horizontal="right" vertical="center"/>
    </xf>
    <xf numFmtId="180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3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80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" fillId="0" borderId="7" xfId="0" applyFont="1" applyBorder="1" applyAlignment="1">
      <alignment horizontal="left" vertical="center" wrapText="1" indent="2"/>
      <protection locked="0"/>
    </xf>
    <xf numFmtId="0" fontId="25" fillId="0" borderId="0" xfId="0" applyFont="1" applyAlignment="1" applyProtection="1"/>
    <xf numFmtId="0" fontId="2" fillId="0" borderId="1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13" xfId="0" applyFont="1" applyBorder="1" applyAlignment="1" applyProtection="1">
      <alignment vertical="center" wrapText="1"/>
    </xf>
    <xf numFmtId="0" fontId="23" fillId="0" borderId="0" xfId="0" applyFo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quotePrefix="1" applyFont="1" applyBorder="1" applyAlignment="1" applyProtection="1">
      <alignment horizontal="left" vertical="center" wrapText="1" indent="1"/>
    </xf>
    <xf numFmtId="0" fontId="2" fillId="0" borderId="7" xfId="0" quotePrefix="1" applyFont="1" applyBorder="1" applyAlignment="1" applyProtection="1">
      <alignment horizontal="left" vertical="center" wrapText="1" indent="2"/>
    </xf>
    <xf numFmtId="0" fontId="5" fillId="0" borderId="6" xfId="0" quotePrefix="1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Alignment="1">
      <alignment horizontal="center" vertical="center"/>
      <protection locked="0"/>
    </xf>
    <xf numFmtId="0" fontId="6" fillId="0" borderId="0" xfId="0" applyFont="1" applyAlignment="1" applyProtection="1"/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2" fillId="0" borderId="0" xfId="0" applyNumberFormat="1" applyFont="1" applyAlignment="1" applyProtection="1"/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3" fillId="0" borderId="6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5" fillId="0" borderId="0" xfId="0" applyFont="1">
      <alignment vertical="top"/>
      <protection locked="0"/>
    </xf>
    <xf numFmtId="0" fontId="5" fillId="0" borderId="7" xfId="0" quotePrefix="1" applyFont="1" applyBorder="1" applyAlignment="1" applyProtection="1">
      <alignment horizontal="left" vertical="center" wrapText="1" indent="1"/>
    </xf>
    <xf numFmtId="0" fontId="5" fillId="0" borderId="7" xfId="0" applyFont="1" applyBorder="1" applyAlignment="1">
      <alignment horizontal="lef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right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3" xfId="0" applyNumberFormat="1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  <protection locked="0"/>
    </xf>
    <xf numFmtId="0" fontId="8" fillId="0" borderId="0" xfId="0" applyFont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6" fillId="0" borderId="0" xfId="0" applyFont="1" applyAlignment="1">
      <protection locked="0"/>
    </xf>
    <xf numFmtId="0" fontId="5" fillId="0" borderId="15" xfId="0" applyFont="1" applyBorder="1" applyAlignment="1">
      <alignment horizontal="left" vertical="center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wrapText="1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vertical="center" wrapText="1"/>
      <protection locked="0"/>
    </xf>
  </cellXfs>
  <cellStyles count="10">
    <cellStyle name="DateStyle" xfId="2" xr:uid="{00000000-0005-0000-0000-000032000000}"/>
    <cellStyle name="DateTimeStyle" xfId="1" xr:uid="{00000000-0005-0000-0000-000031000000}"/>
    <cellStyle name="IntegralNumberStyle" xfId="8" xr:uid="{00000000-0005-0000-0000-000038000000}"/>
    <cellStyle name="MoneyStyle" xfId="6" xr:uid="{00000000-0005-0000-0000-000036000000}"/>
    <cellStyle name="Normal" xfId="9" xr:uid="{00000000-0005-0000-0000-000039000000}"/>
    <cellStyle name="NumberStyle" xfId="4" xr:uid="{00000000-0005-0000-0000-000034000000}"/>
    <cellStyle name="PercentStyle" xfId="3" xr:uid="{00000000-0005-0000-0000-000033000000}"/>
    <cellStyle name="TextStyle" xfId="5" xr:uid="{00000000-0005-0000-0000-000035000000}"/>
    <cellStyle name="TimeStyle" xfId="7" xr:uid="{00000000-0005-0000-0000-00003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38"/>
  <sheetViews>
    <sheetView showZeros="0" topLeftCell="A29" workbookViewId="0"/>
  </sheetViews>
  <sheetFormatPr defaultColWidth="9.1796875" defaultRowHeight="12" customHeight="1"/>
  <cols>
    <col min="1" max="1" width="31.81640625" customWidth="1"/>
    <col min="2" max="2" width="35.54296875" customWidth="1"/>
    <col min="3" max="3" width="36.54296875" customWidth="1"/>
    <col min="4" max="4" width="33.81640625" customWidth="1"/>
  </cols>
  <sheetData>
    <row r="1" spans="1:4" ht="15" customHeight="1">
      <c r="D1" s="19" t="s">
        <v>0</v>
      </c>
    </row>
    <row r="2" spans="1:4" ht="36" customHeight="1">
      <c r="A2" s="113" t="str">
        <f>"2025"&amp;"年部门财务收支预算总表"</f>
        <v>2025年部门财务收支预算总表</v>
      </c>
      <c r="B2" s="114"/>
      <c r="C2" s="114"/>
      <c r="D2" s="114"/>
    </row>
    <row r="3" spans="1:4" ht="18.75" customHeight="1">
      <c r="A3" s="115" t="str">
        <f>"单位名称："&amp;"云县卫生健康局"</f>
        <v>单位名称：云县卫生健康局</v>
      </c>
      <c r="B3" s="116"/>
      <c r="C3" s="104"/>
      <c r="D3" s="19" t="s">
        <v>1</v>
      </c>
    </row>
    <row r="4" spans="1:4" ht="18.75" customHeight="1">
      <c r="A4" s="117" t="s">
        <v>2</v>
      </c>
      <c r="B4" s="118"/>
      <c r="C4" s="117" t="s">
        <v>3</v>
      </c>
      <c r="D4" s="118"/>
    </row>
    <row r="5" spans="1:4" ht="18.75" customHeight="1">
      <c r="A5" s="119" t="s">
        <v>4</v>
      </c>
      <c r="B5" s="119" t="str">
        <f>"2025"&amp;"年预算数"</f>
        <v>2025年预算数</v>
      </c>
      <c r="C5" s="119" t="s">
        <v>5</v>
      </c>
      <c r="D5" s="119" t="str">
        <f>"2025"&amp;"年预算数"</f>
        <v>2025年预算数</v>
      </c>
    </row>
    <row r="6" spans="1:4" ht="18.75" customHeight="1">
      <c r="A6" s="120"/>
      <c r="B6" s="120"/>
      <c r="C6" s="120"/>
      <c r="D6" s="120"/>
    </row>
    <row r="7" spans="1:4" ht="18.75" customHeight="1">
      <c r="A7" s="70" t="s">
        <v>6</v>
      </c>
      <c r="B7" s="11">
        <v>6132120.3499999996</v>
      </c>
      <c r="C7" s="70" t="s">
        <v>7</v>
      </c>
      <c r="D7" s="11"/>
    </row>
    <row r="8" spans="1:4" ht="18.75" customHeight="1">
      <c r="A8" s="70" t="s">
        <v>8</v>
      </c>
      <c r="B8" s="11"/>
      <c r="C8" s="70" t="s">
        <v>9</v>
      </c>
      <c r="D8" s="11"/>
    </row>
    <row r="9" spans="1:4" ht="18.75" customHeight="1">
      <c r="A9" s="70" t="s">
        <v>10</v>
      </c>
      <c r="B9" s="11"/>
      <c r="C9" s="70" t="s">
        <v>11</v>
      </c>
      <c r="D9" s="11"/>
    </row>
    <row r="10" spans="1:4" ht="18.75" customHeight="1">
      <c r="A10" s="70" t="s">
        <v>12</v>
      </c>
      <c r="B10" s="11"/>
      <c r="C10" s="70" t="s">
        <v>13</v>
      </c>
      <c r="D10" s="11"/>
    </row>
    <row r="11" spans="1:4" ht="18.75" customHeight="1">
      <c r="A11" s="105" t="s">
        <v>14</v>
      </c>
      <c r="B11" s="11">
        <v>200000</v>
      </c>
      <c r="C11" s="88" t="s">
        <v>15</v>
      </c>
      <c r="D11" s="11"/>
    </row>
    <row r="12" spans="1:4" ht="18.75" customHeight="1">
      <c r="A12" s="91" t="s">
        <v>16</v>
      </c>
      <c r="B12" s="11"/>
      <c r="C12" s="90" t="s">
        <v>17</v>
      </c>
      <c r="D12" s="11"/>
    </row>
    <row r="13" spans="1:4" ht="18.75" customHeight="1">
      <c r="A13" s="91" t="s">
        <v>18</v>
      </c>
      <c r="B13" s="11"/>
      <c r="C13" s="90" t="s">
        <v>19</v>
      </c>
      <c r="D13" s="11"/>
    </row>
    <row r="14" spans="1:4" ht="18.75" customHeight="1">
      <c r="A14" s="91" t="s">
        <v>20</v>
      </c>
      <c r="B14" s="11"/>
      <c r="C14" s="90" t="s">
        <v>21</v>
      </c>
      <c r="D14" s="11">
        <v>1042817.52</v>
      </c>
    </row>
    <row r="15" spans="1:4" ht="18.75" customHeight="1">
      <c r="A15" s="91" t="s">
        <v>22</v>
      </c>
      <c r="B15" s="11"/>
      <c r="C15" s="90" t="s">
        <v>23</v>
      </c>
      <c r="D15" s="11">
        <v>4703878.1900000004</v>
      </c>
    </row>
    <row r="16" spans="1:4" ht="18.75" customHeight="1">
      <c r="A16" s="91" t="s">
        <v>24</v>
      </c>
      <c r="B16" s="11">
        <v>200000</v>
      </c>
      <c r="C16" s="91" t="s">
        <v>25</v>
      </c>
      <c r="D16" s="11"/>
    </row>
    <row r="17" spans="1:4" ht="18.75" customHeight="1">
      <c r="A17" s="91" t="s">
        <v>26</v>
      </c>
      <c r="B17" s="11"/>
      <c r="C17" s="91" t="s">
        <v>27</v>
      </c>
      <c r="D17" s="11"/>
    </row>
    <row r="18" spans="1:4" ht="18.75" customHeight="1">
      <c r="A18" s="92" t="s">
        <v>26</v>
      </c>
      <c r="B18" s="11"/>
      <c r="C18" s="90" t="s">
        <v>28</v>
      </c>
      <c r="D18" s="11"/>
    </row>
    <row r="19" spans="1:4" ht="18.75" customHeight="1">
      <c r="A19" s="92" t="s">
        <v>26</v>
      </c>
      <c r="B19" s="11"/>
      <c r="C19" s="90" t="s">
        <v>29</v>
      </c>
      <c r="D19" s="11"/>
    </row>
    <row r="20" spans="1:4" ht="18.75" customHeight="1">
      <c r="A20" s="92" t="s">
        <v>26</v>
      </c>
      <c r="B20" s="11"/>
      <c r="C20" s="90" t="s">
        <v>30</v>
      </c>
      <c r="D20" s="11"/>
    </row>
    <row r="21" spans="1:4" ht="18.75" customHeight="1">
      <c r="A21" s="92" t="s">
        <v>26</v>
      </c>
      <c r="B21" s="11"/>
      <c r="C21" s="90" t="s">
        <v>31</v>
      </c>
      <c r="D21" s="11"/>
    </row>
    <row r="22" spans="1:4" ht="18.75" customHeight="1">
      <c r="A22" s="92" t="s">
        <v>26</v>
      </c>
      <c r="B22" s="11"/>
      <c r="C22" s="90" t="s">
        <v>32</v>
      </c>
      <c r="D22" s="11"/>
    </row>
    <row r="23" spans="1:4" ht="18.75" customHeight="1">
      <c r="A23" s="92" t="s">
        <v>26</v>
      </c>
      <c r="B23" s="11"/>
      <c r="C23" s="90" t="s">
        <v>33</v>
      </c>
      <c r="D23" s="11"/>
    </row>
    <row r="24" spans="1:4" ht="18.75" customHeight="1">
      <c r="A24" s="92" t="s">
        <v>26</v>
      </c>
      <c r="B24" s="11"/>
      <c r="C24" s="90" t="s">
        <v>34</v>
      </c>
      <c r="D24" s="11"/>
    </row>
    <row r="25" spans="1:4" ht="18.75" customHeight="1">
      <c r="A25" s="92" t="s">
        <v>26</v>
      </c>
      <c r="B25" s="11"/>
      <c r="C25" s="90" t="s">
        <v>35</v>
      </c>
      <c r="D25" s="11">
        <v>385424.64000000001</v>
      </c>
    </row>
    <row r="26" spans="1:4" ht="18.75" customHeight="1">
      <c r="A26" s="92" t="s">
        <v>26</v>
      </c>
      <c r="B26" s="11"/>
      <c r="C26" s="90" t="s">
        <v>36</v>
      </c>
      <c r="D26" s="11"/>
    </row>
    <row r="27" spans="1:4" ht="18.75" customHeight="1">
      <c r="A27" s="92" t="s">
        <v>26</v>
      </c>
      <c r="B27" s="11"/>
      <c r="C27" s="90" t="s">
        <v>37</v>
      </c>
      <c r="D27" s="11"/>
    </row>
    <row r="28" spans="1:4" ht="18.75" customHeight="1">
      <c r="A28" s="92" t="s">
        <v>26</v>
      </c>
      <c r="B28" s="11"/>
      <c r="C28" s="90" t="s">
        <v>38</v>
      </c>
      <c r="D28" s="11"/>
    </row>
    <row r="29" spans="1:4" ht="18.75" customHeight="1">
      <c r="A29" s="92" t="s">
        <v>26</v>
      </c>
      <c r="B29" s="11"/>
      <c r="C29" s="90" t="s">
        <v>39</v>
      </c>
      <c r="D29" s="11"/>
    </row>
    <row r="30" spans="1:4" ht="18.75" customHeight="1">
      <c r="A30" s="93" t="s">
        <v>26</v>
      </c>
      <c r="B30" s="11"/>
      <c r="C30" s="91" t="s">
        <v>40</v>
      </c>
      <c r="D30" s="11">
        <v>200000</v>
      </c>
    </row>
    <row r="31" spans="1:4" ht="18.75" customHeight="1">
      <c r="A31" s="93" t="s">
        <v>26</v>
      </c>
      <c r="B31" s="11"/>
      <c r="C31" s="91" t="s">
        <v>41</v>
      </c>
      <c r="D31" s="11"/>
    </row>
    <row r="32" spans="1:4" ht="18.75" customHeight="1">
      <c r="A32" s="93" t="s">
        <v>26</v>
      </c>
      <c r="B32" s="11"/>
      <c r="C32" s="91" t="s">
        <v>42</v>
      </c>
      <c r="D32" s="11"/>
    </row>
    <row r="33" spans="1:4" ht="18.75" customHeight="1">
      <c r="A33" s="106"/>
      <c r="B33" s="94"/>
      <c r="C33" s="91" t="s">
        <v>43</v>
      </c>
      <c r="D33" s="11"/>
    </row>
    <row r="34" spans="1:4" ht="18.75" customHeight="1">
      <c r="A34" s="106" t="s">
        <v>44</v>
      </c>
      <c r="B34" s="94">
        <f>SUM(B7:B11)</f>
        <v>6332120.3499999996</v>
      </c>
      <c r="C34" s="107" t="s">
        <v>45</v>
      </c>
      <c r="D34" s="94">
        <v>6332120.3499999996</v>
      </c>
    </row>
    <row r="35" spans="1:4" ht="18.75" customHeight="1">
      <c r="A35" s="108" t="s">
        <v>46</v>
      </c>
      <c r="B35" s="11"/>
      <c r="C35" s="70" t="s">
        <v>47</v>
      </c>
      <c r="D35" s="11"/>
    </row>
    <row r="36" spans="1:4" ht="18.75" customHeight="1">
      <c r="A36" s="108" t="s">
        <v>48</v>
      </c>
      <c r="B36" s="11"/>
      <c r="C36" s="70" t="s">
        <v>48</v>
      </c>
      <c r="D36" s="11"/>
    </row>
    <row r="37" spans="1:4" ht="18.75" customHeight="1">
      <c r="A37" s="108" t="s">
        <v>49</v>
      </c>
      <c r="B37" s="11">
        <f>B35-B36</f>
        <v>0</v>
      </c>
      <c r="C37" s="70" t="s">
        <v>50</v>
      </c>
      <c r="D37" s="11"/>
    </row>
    <row r="38" spans="1:4" ht="18.75" customHeight="1">
      <c r="A38" s="109" t="s">
        <v>51</v>
      </c>
      <c r="B38" s="94">
        <f t="shared" ref="B38:D38" si="0">B34+B35</f>
        <v>6332120.3499999996</v>
      </c>
      <c r="C38" s="107" t="s">
        <v>52</v>
      </c>
      <c r="D38" s="94">
        <f t="shared" si="0"/>
        <v>6332120.3499999996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9" right="0.39" top="0.51" bottom="0.51" header="0.31" footer="0.31"/>
  <pageSetup paperSize="9" scale="8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9"/>
  <sheetViews>
    <sheetView showZeros="0" workbookViewId="0"/>
  </sheetViews>
  <sheetFormatPr defaultColWidth="9.1796875" defaultRowHeight="14.25" customHeight="1"/>
  <cols>
    <col min="1" max="1" width="21.1796875" customWidth="1"/>
    <col min="2" max="2" width="35.26953125" customWidth="1"/>
    <col min="3" max="8" width="20.453125" customWidth="1"/>
    <col min="9" max="11" width="20.54296875" customWidth="1"/>
    <col min="12" max="12" width="20.453125" customWidth="1"/>
    <col min="13" max="13" width="20.54296875" customWidth="1"/>
    <col min="14" max="19" width="20.453125" customWidth="1"/>
  </cols>
  <sheetData>
    <row r="1" spans="1:19" ht="15" customHeight="1">
      <c r="J1" s="103"/>
      <c r="O1" s="39"/>
      <c r="P1" s="39"/>
      <c r="Q1" s="39"/>
      <c r="R1" s="39"/>
      <c r="S1" s="18" t="s">
        <v>53</v>
      </c>
    </row>
    <row r="2" spans="1:19" ht="57.75" customHeight="1">
      <c r="A2" s="121" t="str">
        <f>"2025"&amp;"年部门收入预算表"</f>
        <v>2025年部门收入预算表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23"/>
      <c r="Q2" s="123"/>
      <c r="R2" s="123"/>
      <c r="S2" s="123"/>
    </row>
    <row r="3" spans="1:19" ht="18.75" customHeight="1">
      <c r="A3" s="115" t="str">
        <f>"单位名称："&amp;"云县卫生健康局"</f>
        <v>单位名称：云县卫生健康局</v>
      </c>
      <c r="B3" s="124"/>
      <c r="C3" s="124"/>
      <c r="D3" s="124"/>
      <c r="E3" s="52"/>
      <c r="F3" s="52"/>
      <c r="G3" s="52"/>
      <c r="H3" s="52"/>
      <c r="I3" s="52"/>
      <c r="J3" s="41"/>
      <c r="K3" s="52"/>
      <c r="L3" s="52"/>
      <c r="M3" s="52"/>
      <c r="N3" s="52"/>
      <c r="O3" s="41"/>
      <c r="P3" s="41"/>
      <c r="Q3" s="41"/>
      <c r="R3" s="41"/>
      <c r="S3" s="18" t="s">
        <v>1</v>
      </c>
    </row>
    <row r="4" spans="1:19" ht="18.75" customHeight="1">
      <c r="A4" s="134" t="s">
        <v>54</v>
      </c>
      <c r="B4" s="137" t="s">
        <v>55</v>
      </c>
      <c r="C4" s="137" t="s">
        <v>56</v>
      </c>
      <c r="D4" s="125" t="s">
        <v>57</v>
      </c>
      <c r="E4" s="126"/>
      <c r="F4" s="126"/>
      <c r="G4" s="126"/>
      <c r="H4" s="126"/>
      <c r="I4" s="126"/>
      <c r="J4" s="127"/>
      <c r="K4" s="126"/>
      <c r="L4" s="126"/>
      <c r="M4" s="126"/>
      <c r="N4" s="128"/>
      <c r="O4" s="125" t="s">
        <v>46</v>
      </c>
      <c r="P4" s="125"/>
      <c r="Q4" s="125"/>
      <c r="R4" s="125"/>
      <c r="S4" s="129"/>
    </row>
    <row r="5" spans="1:19" ht="18.75" customHeight="1">
      <c r="A5" s="135"/>
      <c r="B5" s="138"/>
      <c r="C5" s="138"/>
      <c r="D5" s="140" t="s">
        <v>58</v>
      </c>
      <c r="E5" s="140" t="s">
        <v>59</v>
      </c>
      <c r="F5" s="140" t="s">
        <v>60</v>
      </c>
      <c r="G5" s="140" t="s">
        <v>61</v>
      </c>
      <c r="H5" s="140" t="s">
        <v>62</v>
      </c>
      <c r="I5" s="130" t="s">
        <v>63</v>
      </c>
      <c r="J5" s="130"/>
      <c r="K5" s="130"/>
      <c r="L5" s="130"/>
      <c r="M5" s="130"/>
      <c r="N5" s="131"/>
      <c r="O5" s="140" t="s">
        <v>58</v>
      </c>
      <c r="P5" s="140" t="s">
        <v>59</v>
      </c>
      <c r="Q5" s="140" t="s">
        <v>60</v>
      </c>
      <c r="R5" s="140" t="s">
        <v>61</v>
      </c>
      <c r="S5" s="140" t="s">
        <v>64</v>
      </c>
    </row>
    <row r="6" spans="1:19" ht="18.75" customHeight="1">
      <c r="A6" s="136"/>
      <c r="B6" s="139"/>
      <c r="C6" s="139"/>
      <c r="D6" s="131"/>
      <c r="E6" s="131"/>
      <c r="F6" s="131"/>
      <c r="G6" s="131"/>
      <c r="H6" s="131"/>
      <c r="I6" s="100" t="s">
        <v>58</v>
      </c>
      <c r="J6" s="100" t="s">
        <v>65</v>
      </c>
      <c r="K6" s="100" t="s">
        <v>66</v>
      </c>
      <c r="L6" s="100" t="s">
        <v>67</v>
      </c>
      <c r="M6" s="100" t="s">
        <v>68</v>
      </c>
      <c r="N6" s="100" t="s">
        <v>69</v>
      </c>
      <c r="O6" s="141"/>
      <c r="P6" s="141"/>
      <c r="Q6" s="141"/>
      <c r="R6" s="141"/>
      <c r="S6" s="131"/>
    </row>
    <row r="7" spans="1:19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</row>
    <row r="8" spans="1:19" ht="18.75" customHeight="1">
      <c r="A8" s="101" t="s">
        <v>70</v>
      </c>
      <c r="B8" s="102" t="s">
        <v>71</v>
      </c>
      <c r="C8" s="11">
        <v>6332120.3499999996</v>
      </c>
      <c r="D8" s="11">
        <v>6332120.3499999996</v>
      </c>
      <c r="E8" s="11">
        <v>6132120.3499999996</v>
      </c>
      <c r="F8" s="11"/>
      <c r="G8" s="11"/>
      <c r="H8" s="11"/>
      <c r="I8" s="11">
        <v>200000</v>
      </c>
      <c r="J8" s="11"/>
      <c r="K8" s="11"/>
      <c r="L8" s="11"/>
      <c r="M8" s="11"/>
      <c r="N8" s="11">
        <v>200000</v>
      </c>
      <c r="O8" s="11"/>
      <c r="P8" s="11"/>
      <c r="Q8" s="11"/>
      <c r="R8" s="11"/>
      <c r="S8" s="11"/>
    </row>
    <row r="9" spans="1:19" ht="18.75" customHeight="1">
      <c r="A9" s="132" t="s">
        <v>56</v>
      </c>
      <c r="B9" s="133"/>
      <c r="C9" s="11">
        <v>6332120.3499999996</v>
      </c>
      <c r="D9" s="11">
        <v>6332120.3499999996</v>
      </c>
      <c r="E9" s="11">
        <v>6132120.3499999996</v>
      </c>
      <c r="F9" s="11"/>
      <c r="G9" s="11"/>
      <c r="H9" s="11"/>
      <c r="I9" s="11">
        <v>200000</v>
      </c>
      <c r="J9" s="11"/>
      <c r="K9" s="11"/>
      <c r="L9" s="11"/>
      <c r="M9" s="11"/>
      <c r="N9" s="11">
        <v>200000</v>
      </c>
      <c r="O9" s="11"/>
      <c r="P9" s="11"/>
      <c r="Q9" s="11"/>
      <c r="R9" s="11"/>
      <c r="S9" s="11"/>
    </row>
  </sheetData>
  <mergeCells count="19">
    <mergeCell ref="A9:B9"/>
    <mergeCell ref="A4:A6"/>
    <mergeCell ref="B4:B6"/>
    <mergeCell ref="C4:C6"/>
    <mergeCell ref="D5:D6"/>
    <mergeCell ref="A2:S2"/>
    <mergeCell ref="A3:D3"/>
    <mergeCell ref="D4:N4"/>
    <mergeCell ref="O4:S4"/>
    <mergeCell ref="I5:N5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honeticPr fontId="1" type="noConversion"/>
  <printOptions horizontalCentered="1"/>
  <pageMargins left="0.39" right="0.39" top="0.51" bottom="0.51" header="0.31" footer="0.31"/>
  <pageSetup paperSize="9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30"/>
  <sheetViews>
    <sheetView showZeros="0" topLeftCell="A8" workbookViewId="0"/>
  </sheetViews>
  <sheetFormatPr defaultColWidth="9.1796875" defaultRowHeight="14.25" customHeight="1"/>
  <cols>
    <col min="1" max="1" width="14.26953125" customWidth="1"/>
    <col min="2" max="2" width="37.7265625" customWidth="1"/>
    <col min="3" max="6" width="19.1796875" customWidth="1"/>
    <col min="7" max="8" width="19" customWidth="1"/>
    <col min="9" max="9" width="18.81640625" customWidth="1"/>
    <col min="10" max="11" width="19" customWidth="1"/>
    <col min="12" max="14" width="18.81640625" customWidth="1"/>
    <col min="15" max="15" width="19" customWidth="1"/>
  </cols>
  <sheetData>
    <row r="1" spans="1:15" ht="15" customHeight="1">
      <c r="A1" s="1"/>
      <c r="B1" s="1"/>
      <c r="C1" s="1"/>
      <c r="D1" s="96"/>
      <c r="E1" s="1"/>
      <c r="F1" s="1"/>
      <c r="G1" s="1"/>
      <c r="H1" s="96"/>
      <c r="I1" s="1"/>
      <c r="J1" s="96"/>
      <c r="K1" s="1"/>
      <c r="L1" s="1"/>
      <c r="M1" s="1"/>
      <c r="N1" s="1"/>
      <c r="O1" s="19" t="s">
        <v>72</v>
      </c>
    </row>
    <row r="2" spans="1:15" ht="42" customHeight="1">
      <c r="A2" s="113" t="str">
        <f>"2025"&amp;"年部门支出预算表"</f>
        <v>2025年部门支出预算表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18.75" customHeight="1">
      <c r="A3" s="143" t="str">
        <f>"单位名称："&amp;"云县卫生健康局"</f>
        <v>单位名称：云县卫生健康局</v>
      </c>
      <c r="B3" s="144"/>
      <c r="C3" s="145"/>
      <c r="D3" s="146"/>
      <c r="E3" s="145"/>
      <c r="F3" s="145"/>
      <c r="G3" s="145"/>
      <c r="H3" s="146"/>
      <c r="I3" s="145"/>
      <c r="J3" s="146"/>
      <c r="K3" s="145"/>
      <c r="L3" s="145"/>
      <c r="M3" s="99"/>
      <c r="N3" s="99"/>
      <c r="O3" s="19" t="s">
        <v>1</v>
      </c>
    </row>
    <row r="4" spans="1:15" ht="18.75" customHeight="1">
      <c r="A4" s="152" t="s">
        <v>73</v>
      </c>
      <c r="B4" s="152" t="s">
        <v>74</v>
      </c>
      <c r="C4" s="152" t="s">
        <v>56</v>
      </c>
      <c r="D4" s="117" t="s">
        <v>59</v>
      </c>
      <c r="E4" s="147" t="s">
        <v>75</v>
      </c>
      <c r="F4" s="148" t="s">
        <v>76</v>
      </c>
      <c r="G4" s="152" t="s">
        <v>60</v>
      </c>
      <c r="H4" s="152" t="s">
        <v>61</v>
      </c>
      <c r="I4" s="152" t="s">
        <v>77</v>
      </c>
      <c r="J4" s="117" t="s">
        <v>78</v>
      </c>
      <c r="K4" s="149"/>
      <c r="L4" s="149"/>
      <c r="M4" s="149"/>
      <c r="N4" s="149"/>
      <c r="O4" s="118"/>
    </row>
    <row r="5" spans="1:15" ht="30" customHeight="1">
      <c r="A5" s="153"/>
      <c r="B5" s="153"/>
      <c r="C5" s="153"/>
      <c r="D5" s="33" t="s">
        <v>58</v>
      </c>
      <c r="E5" s="51" t="s">
        <v>75</v>
      </c>
      <c r="F5" s="51" t="s">
        <v>76</v>
      </c>
      <c r="G5" s="153"/>
      <c r="H5" s="153"/>
      <c r="I5" s="153"/>
      <c r="J5" s="33" t="s">
        <v>58</v>
      </c>
      <c r="K5" s="21" t="s">
        <v>79</v>
      </c>
      <c r="L5" s="21" t="s">
        <v>80</v>
      </c>
      <c r="M5" s="21" t="s">
        <v>81</v>
      </c>
      <c r="N5" s="21" t="s">
        <v>82</v>
      </c>
      <c r="O5" s="21" t="s">
        <v>83</v>
      </c>
    </row>
    <row r="6" spans="1:15" ht="18.75" customHeight="1">
      <c r="A6" s="63">
        <v>1</v>
      </c>
      <c r="B6" s="6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 s="33">
        <v>11</v>
      </c>
      <c r="L6" s="33">
        <v>12</v>
      </c>
      <c r="M6" s="33">
        <v>13</v>
      </c>
      <c r="N6" s="33">
        <v>14</v>
      </c>
      <c r="O6" s="33">
        <v>15</v>
      </c>
    </row>
    <row r="7" spans="1:15" ht="18.75" customHeight="1">
      <c r="A7" s="70" t="s">
        <v>84</v>
      </c>
      <c r="B7" s="85" t="s">
        <v>85</v>
      </c>
      <c r="C7" s="11">
        <v>1042817.52</v>
      </c>
      <c r="D7" s="11">
        <v>1042817.52</v>
      </c>
      <c r="E7" s="11">
        <v>1042817.52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18.75" customHeight="1">
      <c r="A8" s="97" t="s">
        <v>86</v>
      </c>
      <c r="B8" s="110" t="s">
        <v>87</v>
      </c>
      <c r="C8" s="11">
        <v>1042817.52</v>
      </c>
      <c r="D8" s="11">
        <v>1042817.52</v>
      </c>
      <c r="E8" s="11">
        <v>1042817.52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8.75" customHeight="1">
      <c r="A9" s="98" t="s">
        <v>88</v>
      </c>
      <c r="B9" s="111" t="s">
        <v>89</v>
      </c>
      <c r="C9" s="11">
        <v>541014</v>
      </c>
      <c r="D9" s="11">
        <v>541014</v>
      </c>
      <c r="E9" s="11">
        <v>541014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ht="18.75" customHeight="1">
      <c r="A10" s="98" t="s">
        <v>90</v>
      </c>
      <c r="B10" s="111" t="s">
        <v>91</v>
      </c>
      <c r="C10" s="11">
        <v>501803.52000000002</v>
      </c>
      <c r="D10" s="11">
        <v>501803.52000000002</v>
      </c>
      <c r="E10" s="11">
        <v>501803.52000000002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8.75" customHeight="1">
      <c r="A11" s="70" t="s">
        <v>92</v>
      </c>
      <c r="B11" s="85" t="s">
        <v>93</v>
      </c>
      <c r="C11" s="11">
        <v>4703878.1900000004</v>
      </c>
      <c r="D11" s="11">
        <v>4703878.1900000004</v>
      </c>
      <c r="E11" s="11">
        <v>4520782.3899999997</v>
      </c>
      <c r="F11" s="11">
        <v>183095.8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8.75" customHeight="1">
      <c r="A12" s="97" t="s">
        <v>94</v>
      </c>
      <c r="B12" s="110" t="s">
        <v>95</v>
      </c>
      <c r="C12" s="11">
        <v>4203223.7300000004</v>
      </c>
      <c r="D12" s="11">
        <v>4203223.7300000004</v>
      </c>
      <c r="E12" s="11">
        <v>4153223.73</v>
      </c>
      <c r="F12" s="11">
        <v>50000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.75" customHeight="1">
      <c r="A13" s="98" t="s">
        <v>96</v>
      </c>
      <c r="B13" s="111" t="s">
        <v>97</v>
      </c>
      <c r="C13" s="11">
        <v>4203223.7300000004</v>
      </c>
      <c r="D13" s="11">
        <v>4203223.7300000004</v>
      </c>
      <c r="E13" s="11">
        <v>4153223.73</v>
      </c>
      <c r="F13" s="11">
        <v>50000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8.75" customHeight="1">
      <c r="A14" s="97" t="s">
        <v>98</v>
      </c>
      <c r="B14" s="110" t="s">
        <v>99</v>
      </c>
      <c r="C14" s="11">
        <v>30000</v>
      </c>
      <c r="D14" s="11">
        <v>30000</v>
      </c>
      <c r="E14" s="11"/>
      <c r="F14" s="11">
        <v>30000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8.75" customHeight="1">
      <c r="A15" s="98" t="s">
        <v>100</v>
      </c>
      <c r="B15" s="111" t="s">
        <v>101</v>
      </c>
      <c r="C15" s="11">
        <v>30000</v>
      </c>
      <c r="D15" s="11">
        <v>30000</v>
      </c>
      <c r="E15" s="11"/>
      <c r="F15" s="11">
        <v>30000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18.75" customHeight="1">
      <c r="A16" s="97" t="s">
        <v>102</v>
      </c>
      <c r="B16" s="110" t="s">
        <v>103</v>
      </c>
      <c r="C16" s="11">
        <v>173191.8</v>
      </c>
      <c r="D16" s="11">
        <v>173191.8</v>
      </c>
      <c r="E16" s="11">
        <v>120096</v>
      </c>
      <c r="F16" s="11">
        <v>53095.8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18.75" customHeight="1">
      <c r="A17" s="98" t="s">
        <v>104</v>
      </c>
      <c r="B17" s="111" t="s">
        <v>105</v>
      </c>
      <c r="C17" s="11">
        <v>173191.8</v>
      </c>
      <c r="D17" s="11">
        <v>173191.8</v>
      </c>
      <c r="E17" s="11">
        <v>120096</v>
      </c>
      <c r="F17" s="11">
        <v>53095.8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18.75" customHeight="1">
      <c r="A18" s="97" t="s">
        <v>106</v>
      </c>
      <c r="B18" s="110" t="s">
        <v>107</v>
      </c>
      <c r="C18" s="11">
        <v>247462.66</v>
      </c>
      <c r="D18" s="11">
        <v>247462.66</v>
      </c>
      <c r="E18" s="11">
        <v>247462.66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18.75" customHeight="1">
      <c r="A19" s="98" t="s">
        <v>108</v>
      </c>
      <c r="B19" s="111" t="s">
        <v>109</v>
      </c>
      <c r="C19" s="11">
        <v>190352.14</v>
      </c>
      <c r="D19" s="11">
        <v>190352.14</v>
      </c>
      <c r="E19" s="11">
        <v>190352.14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18.75" customHeight="1">
      <c r="A20" s="98" t="s">
        <v>110</v>
      </c>
      <c r="B20" s="111" t="s">
        <v>111</v>
      </c>
      <c r="C20" s="11">
        <v>37690.78</v>
      </c>
      <c r="D20" s="11">
        <v>37690.78</v>
      </c>
      <c r="E20" s="11">
        <v>37690.78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18.75" customHeight="1">
      <c r="A21" s="98" t="s">
        <v>112</v>
      </c>
      <c r="B21" s="111" t="s">
        <v>113</v>
      </c>
      <c r="C21" s="11">
        <v>19419.740000000002</v>
      </c>
      <c r="D21" s="11">
        <v>19419.740000000002</v>
      </c>
      <c r="E21" s="11">
        <v>19419.740000000002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18.75" customHeight="1">
      <c r="A22" s="97" t="s">
        <v>114</v>
      </c>
      <c r="B22" s="110" t="s">
        <v>115</v>
      </c>
      <c r="C22" s="11">
        <v>50000</v>
      </c>
      <c r="D22" s="11">
        <v>50000</v>
      </c>
      <c r="E22" s="11"/>
      <c r="F22" s="11">
        <v>50000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8.75" customHeight="1">
      <c r="A23" s="98" t="s">
        <v>116</v>
      </c>
      <c r="B23" s="111" t="s">
        <v>117</v>
      </c>
      <c r="C23" s="11">
        <v>50000</v>
      </c>
      <c r="D23" s="11">
        <v>50000</v>
      </c>
      <c r="E23" s="11"/>
      <c r="F23" s="11">
        <v>50000</v>
      </c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18.75" customHeight="1">
      <c r="A24" s="70" t="s">
        <v>118</v>
      </c>
      <c r="B24" s="85" t="s">
        <v>119</v>
      </c>
      <c r="C24" s="11">
        <v>385424.64000000001</v>
      </c>
      <c r="D24" s="11">
        <v>385424.64000000001</v>
      </c>
      <c r="E24" s="11">
        <v>385424.64000000001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8.75" customHeight="1">
      <c r="A25" s="97" t="s">
        <v>120</v>
      </c>
      <c r="B25" s="110" t="s">
        <v>121</v>
      </c>
      <c r="C25" s="11">
        <v>385424.64000000001</v>
      </c>
      <c r="D25" s="11">
        <v>385424.64000000001</v>
      </c>
      <c r="E25" s="11">
        <v>385424.64000000001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18.75" customHeight="1">
      <c r="A26" s="98" t="s">
        <v>122</v>
      </c>
      <c r="B26" s="111" t="s">
        <v>123</v>
      </c>
      <c r="C26" s="11">
        <v>385424.64000000001</v>
      </c>
      <c r="D26" s="11">
        <v>385424.64000000001</v>
      </c>
      <c r="E26" s="11">
        <v>385424.64000000001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8.75" customHeight="1">
      <c r="A27" s="70" t="s">
        <v>124</v>
      </c>
      <c r="B27" s="85" t="s">
        <v>83</v>
      </c>
      <c r="C27" s="11">
        <v>200000</v>
      </c>
      <c r="D27" s="11"/>
      <c r="E27" s="11"/>
      <c r="F27" s="11"/>
      <c r="G27" s="11"/>
      <c r="H27" s="11"/>
      <c r="I27" s="11"/>
      <c r="J27" s="11">
        <v>200000</v>
      </c>
      <c r="K27" s="11"/>
      <c r="L27" s="11"/>
      <c r="M27" s="11"/>
      <c r="N27" s="11"/>
      <c r="O27" s="11">
        <v>200000</v>
      </c>
    </row>
    <row r="28" spans="1:15" ht="18.75" customHeight="1">
      <c r="A28" s="97" t="s">
        <v>125</v>
      </c>
      <c r="B28" s="110" t="s">
        <v>83</v>
      </c>
      <c r="C28" s="11">
        <v>200000</v>
      </c>
      <c r="D28" s="11"/>
      <c r="E28" s="11"/>
      <c r="F28" s="11"/>
      <c r="G28" s="11"/>
      <c r="H28" s="11"/>
      <c r="I28" s="11"/>
      <c r="J28" s="11">
        <v>200000</v>
      </c>
      <c r="K28" s="11"/>
      <c r="L28" s="11"/>
      <c r="M28" s="11"/>
      <c r="N28" s="11"/>
      <c r="O28" s="11">
        <v>200000</v>
      </c>
    </row>
    <row r="29" spans="1:15" ht="18.75" customHeight="1">
      <c r="A29" s="98" t="s">
        <v>126</v>
      </c>
      <c r="B29" s="111" t="s">
        <v>83</v>
      </c>
      <c r="C29" s="11">
        <v>200000</v>
      </c>
      <c r="D29" s="11"/>
      <c r="E29" s="11"/>
      <c r="F29" s="11"/>
      <c r="G29" s="11"/>
      <c r="H29" s="11"/>
      <c r="I29" s="11"/>
      <c r="J29" s="11">
        <v>200000</v>
      </c>
      <c r="K29" s="11"/>
      <c r="L29" s="11"/>
      <c r="M29" s="11"/>
      <c r="N29" s="11"/>
      <c r="O29" s="11">
        <v>200000</v>
      </c>
    </row>
    <row r="30" spans="1:15" ht="18.75" customHeight="1">
      <c r="A30" s="150" t="s">
        <v>127</v>
      </c>
      <c r="B30" s="151" t="s">
        <v>127</v>
      </c>
      <c r="C30" s="11">
        <v>6332120.3499999996</v>
      </c>
      <c r="D30" s="11">
        <v>6132120.3499999996</v>
      </c>
      <c r="E30" s="11">
        <v>5949024.5499999998</v>
      </c>
      <c r="F30" s="11">
        <v>183095.8</v>
      </c>
      <c r="G30" s="11"/>
      <c r="H30" s="11"/>
      <c r="I30" s="11"/>
      <c r="J30" s="11">
        <v>200000</v>
      </c>
      <c r="K30" s="11"/>
      <c r="L30" s="11"/>
      <c r="M30" s="11"/>
      <c r="N30" s="11"/>
      <c r="O30" s="11">
        <v>200000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honeticPr fontId="1" type="noConversion"/>
  <printOptions horizontalCentered="1"/>
  <pageMargins left="0.39" right="0.39" top="0.51" bottom="0.51" header="0.31" footer="0.31"/>
  <pageSetup paperSize="9" scale="5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36"/>
  <sheetViews>
    <sheetView showZeros="0" topLeftCell="A22" workbookViewId="0"/>
  </sheetViews>
  <sheetFormatPr defaultColWidth="9.1796875" defaultRowHeight="14.25" customHeight="1"/>
  <cols>
    <col min="1" max="1" width="39.26953125" customWidth="1"/>
    <col min="2" max="2" width="30.81640625" customWidth="1"/>
    <col min="3" max="3" width="35.81640625" customWidth="1"/>
    <col min="4" max="4" width="29.81640625" customWidth="1"/>
  </cols>
  <sheetData>
    <row r="1" spans="1:4" ht="15" customHeight="1">
      <c r="A1" s="1"/>
      <c r="B1" s="1"/>
      <c r="C1" s="1"/>
      <c r="D1" s="19" t="s">
        <v>128</v>
      </c>
    </row>
    <row r="2" spans="1:4" ht="36" customHeight="1">
      <c r="A2" s="113" t="str">
        <f>"2025"&amp;"年部门财政拨款收支预算总表"</f>
        <v>2025年部门财政拨款收支预算总表</v>
      </c>
      <c r="B2" s="154"/>
      <c r="C2" s="154"/>
      <c r="D2" s="154"/>
    </row>
    <row r="3" spans="1:4" ht="18.75" customHeight="1">
      <c r="A3" s="155" t="str">
        <f>"单位名称："&amp;"云县卫生健康局"</f>
        <v>单位名称：云县卫生健康局</v>
      </c>
      <c r="B3" s="156"/>
      <c r="C3" s="84"/>
      <c r="D3" s="19" t="s">
        <v>1</v>
      </c>
    </row>
    <row r="4" spans="1:4" ht="18.75" customHeight="1">
      <c r="A4" s="117" t="s">
        <v>2</v>
      </c>
      <c r="B4" s="118"/>
      <c r="C4" s="117" t="s">
        <v>3</v>
      </c>
      <c r="D4" s="118"/>
    </row>
    <row r="5" spans="1:4" ht="18.75" customHeight="1">
      <c r="A5" s="119" t="s">
        <v>4</v>
      </c>
      <c r="B5" s="157" t="str">
        <f>"2025"&amp;"年预算数"</f>
        <v>2025年预算数</v>
      </c>
      <c r="C5" s="119" t="s">
        <v>129</v>
      </c>
      <c r="D5" s="157" t="str">
        <f>"2025"&amp;"年预算数"</f>
        <v>2025年预算数</v>
      </c>
    </row>
    <row r="6" spans="1:4" ht="18.75" customHeight="1">
      <c r="A6" s="120"/>
      <c r="B6" s="153"/>
      <c r="C6" s="120"/>
      <c r="D6" s="153"/>
    </row>
    <row r="7" spans="1:4" ht="18.75" customHeight="1">
      <c r="A7" s="85" t="s">
        <v>130</v>
      </c>
      <c r="B7" s="11">
        <v>6132120.3499999996</v>
      </c>
      <c r="C7" s="10" t="s">
        <v>131</v>
      </c>
      <c r="D7" s="11">
        <v>6132120.3499999996</v>
      </c>
    </row>
    <row r="8" spans="1:4" ht="18.75" customHeight="1">
      <c r="A8" s="86" t="s">
        <v>132</v>
      </c>
      <c r="B8" s="11">
        <v>6132120.3499999996</v>
      </c>
      <c r="C8" s="10" t="s">
        <v>133</v>
      </c>
      <c r="D8" s="11"/>
    </row>
    <row r="9" spans="1:4" ht="18.75" customHeight="1">
      <c r="A9" s="86" t="s">
        <v>134</v>
      </c>
      <c r="B9" s="11"/>
      <c r="C9" s="10" t="s">
        <v>135</v>
      </c>
      <c r="D9" s="11"/>
    </row>
    <row r="10" spans="1:4" ht="18.75" customHeight="1">
      <c r="A10" s="86" t="s">
        <v>136</v>
      </c>
      <c r="B10" s="11"/>
      <c r="C10" s="10" t="s">
        <v>137</v>
      </c>
      <c r="D10" s="11"/>
    </row>
    <row r="11" spans="1:4" ht="18.75" customHeight="1">
      <c r="A11" s="87" t="s">
        <v>138</v>
      </c>
      <c r="B11" s="11"/>
      <c r="C11" s="88" t="s">
        <v>139</v>
      </c>
      <c r="D11" s="11"/>
    </row>
    <row r="12" spans="1:4" ht="18.75" customHeight="1">
      <c r="A12" s="89" t="s">
        <v>132</v>
      </c>
      <c r="B12" s="11"/>
      <c r="C12" s="90" t="s">
        <v>140</v>
      </c>
      <c r="D12" s="11"/>
    </row>
    <row r="13" spans="1:4" ht="18.75" customHeight="1">
      <c r="A13" s="89" t="s">
        <v>134</v>
      </c>
      <c r="B13" s="11"/>
      <c r="C13" s="90" t="s">
        <v>141</v>
      </c>
      <c r="D13" s="11"/>
    </row>
    <row r="14" spans="1:4" ht="18.75" customHeight="1">
      <c r="A14" s="89" t="s">
        <v>136</v>
      </c>
      <c r="B14" s="11"/>
      <c r="C14" s="90" t="s">
        <v>142</v>
      </c>
      <c r="D14" s="11"/>
    </row>
    <row r="15" spans="1:4" ht="18.75" customHeight="1">
      <c r="A15" s="89" t="s">
        <v>26</v>
      </c>
      <c r="B15" s="11"/>
      <c r="C15" s="90" t="s">
        <v>143</v>
      </c>
      <c r="D15" s="11">
        <v>1042817.52</v>
      </c>
    </row>
    <row r="16" spans="1:4" ht="18.75" customHeight="1">
      <c r="A16" s="89" t="s">
        <v>26</v>
      </c>
      <c r="B16" s="11" t="s">
        <v>26</v>
      </c>
      <c r="C16" s="90" t="s">
        <v>144</v>
      </c>
      <c r="D16" s="11">
        <v>4703878.1900000004</v>
      </c>
    </row>
    <row r="17" spans="1:4" ht="18.75" customHeight="1">
      <c r="A17" s="91" t="s">
        <v>26</v>
      </c>
      <c r="B17" s="11" t="s">
        <v>26</v>
      </c>
      <c r="C17" s="90" t="s">
        <v>145</v>
      </c>
      <c r="D17" s="11"/>
    </row>
    <row r="18" spans="1:4" ht="18.75" customHeight="1">
      <c r="A18" s="91" t="s">
        <v>26</v>
      </c>
      <c r="B18" s="11" t="s">
        <v>26</v>
      </c>
      <c r="C18" s="90" t="s">
        <v>146</v>
      </c>
      <c r="D18" s="11"/>
    </row>
    <row r="19" spans="1:4" ht="18.75" customHeight="1">
      <c r="A19" s="92" t="s">
        <v>26</v>
      </c>
      <c r="B19" s="11" t="s">
        <v>26</v>
      </c>
      <c r="C19" s="90" t="s">
        <v>147</v>
      </c>
      <c r="D19" s="11"/>
    </row>
    <row r="20" spans="1:4" ht="18.75" customHeight="1">
      <c r="A20" s="92" t="s">
        <v>26</v>
      </c>
      <c r="B20" s="11" t="s">
        <v>26</v>
      </c>
      <c r="C20" s="90" t="s">
        <v>148</v>
      </c>
      <c r="D20" s="11"/>
    </row>
    <row r="21" spans="1:4" ht="18.75" customHeight="1">
      <c r="A21" s="92" t="s">
        <v>26</v>
      </c>
      <c r="B21" s="11" t="s">
        <v>26</v>
      </c>
      <c r="C21" s="90" t="s">
        <v>149</v>
      </c>
      <c r="D21" s="11"/>
    </row>
    <row r="22" spans="1:4" ht="18.75" customHeight="1">
      <c r="A22" s="92" t="s">
        <v>26</v>
      </c>
      <c r="B22" s="11" t="s">
        <v>26</v>
      </c>
      <c r="C22" s="90" t="s">
        <v>150</v>
      </c>
      <c r="D22" s="11"/>
    </row>
    <row r="23" spans="1:4" ht="18.75" customHeight="1">
      <c r="A23" s="92" t="s">
        <v>26</v>
      </c>
      <c r="B23" s="11" t="s">
        <v>26</v>
      </c>
      <c r="C23" s="90" t="s">
        <v>151</v>
      </c>
      <c r="D23" s="11"/>
    </row>
    <row r="24" spans="1:4" ht="18.75" customHeight="1">
      <c r="A24" s="92" t="s">
        <v>26</v>
      </c>
      <c r="B24" s="11" t="s">
        <v>26</v>
      </c>
      <c r="C24" s="90" t="s">
        <v>152</v>
      </c>
      <c r="D24" s="11"/>
    </row>
    <row r="25" spans="1:4" ht="18.75" customHeight="1">
      <c r="A25" s="92" t="s">
        <v>26</v>
      </c>
      <c r="B25" s="11" t="s">
        <v>26</v>
      </c>
      <c r="C25" s="90" t="s">
        <v>153</v>
      </c>
      <c r="D25" s="11"/>
    </row>
    <row r="26" spans="1:4" ht="18.75" customHeight="1">
      <c r="A26" s="92" t="s">
        <v>26</v>
      </c>
      <c r="B26" s="11" t="s">
        <v>26</v>
      </c>
      <c r="C26" s="90" t="s">
        <v>154</v>
      </c>
      <c r="D26" s="11">
        <v>385424.64000000001</v>
      </c>
    </row>
    <row r="27" spans="1:4" ht="18.75" customHeight="1">
      <c r="A27" s="92" t="s">
        <v>26</v>
      </c>
      <c r="B27" s="11" t="s">
        <v>26</v>
      </c>
      <c r="C27" s="90" t="s">
        <v>155</v>
      </c>
      <c r="D27" s="11"/>
    </row>
    <row r="28" spans="1:4" ht="18.75" customHeight="1">
      <c r="A28" s="92" t="s">
        <v>26</v>
      </c>
      <c r="B28" s="11" t="s">
        <v>26</v>
      </c>
      <c r="C28" s="90" t="s">
        <v>156</v>
      </c>
      <c r="D28" s="11"/>
    </row>
    <row r="29" spans="1:4" ht="18.75" customHeight="1">
      <c r="A29" s="92" t="s">
        <v>26</v>
      </c>
      <c r="B29" s="11" t="s">
        <v>26</v>
      </c>
      <c r="C29" s="90" t="s">
        <v>157</v>
      </c>
      <c r="D29" s="11"/>
    </row>
    <row r="30" spans="1:4" ht="18.75" customHeight="1">
      <c r="A30" s="92" t="s">
        <v>26</v>
      </c>
      <c r="B30" s="11" t="s">
        <v>26</v>
      </c>
      <c r="C30" s="90" t="s">
        <v>158</v>
      </c>
      <c r="D30" s="11"/>
    </row>
    <row r="31" spans="1:4" ht="18.75" customHeight="1">
      <c r="A31" s="93" t="s">
        <v>26</v>
      </c>
      <c r="B31" s="11" t="s">
        <v>26</v>
      </c>
      <c r="C31" s="90" t="s">
        <v>159</v>
      </c>
      <c r="D31" s="11"/>
    </row>
    <row r="32" spans="1:4" ht="18.75" customHeight="1">
      <c r="A32" s="93" t="s">
        <v>26</v>
      </c>
      <c r="B32" s="11" t="s">
        <v>26</v>
      </c>
      <c r="C32" s="90" t="s">
        <v>160</v>
      </c>
      <c r="D32" s="11"/>
    </row>
    <row r="33" spans="1:4" ht="18.75" customHeight="1">
      <c r="A33" s="93" t="s">
        <v>26</v>
      </c>
      <c r="B33" s="11" t="s">
        <v>26</v>
      </c>
      <c r="C33" s="90" t="s">
        <v>161</v>
      </c>
      <c r="D33" s="11"/>
    </row>
    <row r="34" spans="1:4" ht="18.75" customHeight="1">
      <c r="A34" s="93"/>
      <c r="B34" s="11"/>
      <c r="C34" s="90" t="s">
        <v>162</v>
      </c>
      <c r="D34" s="11"/>
    </row>
    <row r="35" spans="1:4" ht="18.75" customHeight="1">
      <c r="A35" s="93" t="s">
        <v>26</v>
      </c>
      <c r="B35" s="11" t="s">
        <v>26</v>
      </c>
      <c r="C35" s="90" t="s">
        <v>163</v>
      </c>
      <c r="D35" s="11"/>
    </row>
    <row r="36" spans="1:4" ht="18.75" customHeight="1">
      <c r="A36" s="26" t="s">
        <v>164</v>
      </c>
      <c r="B36" s="94">
        <v>6132120.3499999996</v>
      </c>
      <c r="C36" s="95" t="s">
        <v>52</v>
      </c>
      <c r="D36" s="94">
        <v>6132120.3499999996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1" type="noConversion"/>
  <printOptions horizontalCentered="1"/>
  <pageMargins left="0.39" right="0.39" top="0.51" bottom="0.51" header="0.31" footer="0.31"/>
  <pageSetup paperSize="9" scale="7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27"/>
  <sheetViews>
    <sheetView showZeros="0" workbookViewId="0"/>
  </sheetViews>
  <sheetFormatPr defaultColWidth="9.1796875" defaultRowHeight="14.25" customHeight="1"/>
  <cols>
    <col min="1" max="1" width="20.1796875" customWidth="1"/>
    <col min="2" max="2" width="44" customWidth="1"/>
    <col min="3" max="3" width="24.26953125" customWidth="1"/>
    <col min="4" max="4" width="20.453125" customWidth="1"/>
    <col min="5" max="7" width="24.26953125" customWidth="1"/>
  </cols>
  <sheetData>
    <row r="1" spans="1:7" ht="15" customHeight="1">
      <c r="D1" s="80"/>
      <c r="F1" s="28"/>
      <c r="G1" s="19" t="s">
        <v>165</v>
      </c>
    </row>
    <row r="2" spans="1:7" ht="39" customHeight="1">
      <c r="A2" s="113" t="str">
        <f>"2025"&amp;"年一般公共预算支出预算表（按功能科目分类）"</f>
        <v>2025年一般公共预算支出预算表（按功能科目分类）</v>
      </c>
      <c r="B2" s="158"/>
      <c r="C2" s="158"/>
      <c r="D2" s="158"/>
      <c r="E2" s="158"/>
      <c r="F2" s="158"/>
      <c r="G2" s="158"/>
    </row>
    <row r="3" spans="1:7" ht="18" customHeight="1">
      <c r="A3" s="159" t="str">
        <f>"单位名称："&amp;"云县卫生健康局"</f>
        <v>单位名称：云县卫生健康局</v>
      </c>
      <c r="B3" s="160"/>
      <c r="C3" s="146"/>
      <c r="D3" s="146"/>
      <c r="E3" s="146"/>
      <c r="F3" s="59"/>
      <c r="G3" s="19" t="s">
        <v>1</v>
      </c>
    </row>
    <row r="4" spans="1:7" ht="20.25" customHeight="1">
      <c r="A4" s="161" t="s">
        <v>166</v>
      </c>
      <c r="B4" s="162"/>
      <c r="C4" s="157" t="s">
        <v>56</v>
      </c>
      <c r="D4" s="163" t="s">
        <v>75</v>
      </c>
      <c r="E4" s="149"/>
      <c r="F4" s="118"/>
      <c r="G4" s="166" t="s">
        <v>76</v>
      </c>
    </row>
    <row r="5" spans="1:7" ht="20.25" customHeight="1">
      <c r="A5" s="81" t="s">
        <v>73</v>
      </c>
      <c r="B5" s="81" t="s">
        <v>74</v>
      </c>
      <c r="C5" s="120"/>
      <c r="D5" s="33" t="s">
        <v>58</v>
      </c>
      <c r="E5" s="33" t="s">
        <v>167</v>
      </c>
      <c r="F5" s="33" t="s">
        <v>168</v>
      </c>
      <c r="G5" s="167"/>
    </row>
    <row r="6" spans="1:7" ht="19.5" customHeight="1">
      <c r="A6" s="81" t="s">
        <v>169</v>
      </c>
      <c r="B6" s="81" t="s">
        <v>170</v>
      </c>
      <c r="C6" s="81" t="s">
        <v>171</v>
      </c>
      <c r="D6" s="33">
        <v>4</v>
      </c>
      <c r="E6" s="82" t="s">
        <v>172</v>
      </c>
      <c r="F6" s="82" t="s">
        <v>173</v>
      </c>
      <c r="G6" s="81" t="s">
        <v>174</v>
      </c>
    </row>
    <row r="7" spans="1:7" ht="18" customHeight="1">
      <c r="A7" s="17" t="s">
        <v>84</v>
      </c>
      <c r="B7" s="17" t="s">
        <v>85</v>
      </c>
      <c r="C7" s="11">
        <v>1042817.52</v>
      </c>
      <c r="D7" s="11">
        <v>1042817.52</v>
      </c>
      <c r="E7" s="11">
        <v>1042817.52</v>
      </c>
      <c r="F7" s="11"/>
      <c r="G7" s="11"/>
    </row>
    <row r="8" spans="1:7" ht="18" customHeight="1">
      <c r="A8" s="64" t="s">
        <v>86</v>
      </c>
      <c r="B8" s="64" t="s">
        <v>87</v>
      </c>
      <c r="C8" s="11">
        <v>1042817.52</v>
      </c>
      <c r="D8" s="11">
        <v>1042817.52</v>
      </c>
      <c r="E8" s="11">
        <v>1042817.52</v>
      </c>
      <c r="F8" s="11"/>
      <c r="G8" s="11"/>
    </row>
    <row r="9" spans="1:7" ht="18" customHeight="1">
      <c r="A9" s="83" t="s">
        <v>88</v>
      </c>
      <c r="B9" s="83" t="s">
        <v>89</v>
      </c>
      <c r="C9" s="11">
        <v>541014</v>
      </c>
      <c r="D9" s="11">
        <v>541014</v>
      </c>
      <c r="E9" s="11">
        <v>541014</v>
      </c>
      <c r="F9" s="11"/>
      <c r="G9" s="11"/>
    </row>
    <row r="10" spans="1:7" ht="18" customHeight="1">
      <c r="A10" s="83" t="s">
        <v>90</v>
      </c>
      <c r="B10" s="83" t="s">
        <v>91</v>
      </c>
      <c r="C10" s="11">
        <v>501803.52000000002</v>
      </c>
      <c r="D10" s="11">
        <v>501803.52000000002</v>
      </c>
      <c r="E10" s="11">
        <v>501803.52000000002</v>
      </c>
      <c r="F10" s="11"/>
      <c r="G10" s="11"/>
    </row>
    <row r="11" spans="1:7" ht="18" customHeight="1">
      <c r="A11" s="17" t="s">
        <v>92</v>
      </c>
      <c r="B11" s="17" t="s">
        <v>93</v>
      </c>
      <c r="C11" s="11">
        <v>4703878.1900000004</v>
      </c>
      <c r="D11" s="11">
        <v>4520782.3899999997</v>
      </c>
      <c r="E11" s="11">
        <v>4102285.09</v>
      </c>
      <c r="F11" s="11">
        <v>418497.3</v>
      </c>
      <c r="G11" s="11">
        <v>183095.8</v>
      </c>
    </row>
    <row r="12" spans="1:7" ht="18" customHeight="1">
      <c r="A12" s="64" t="s">
        <v>94</v>
      </c>
      <c r="B12" s="64" t="s">
        <v>95</v>
      </c>
      <c r="C12" s="11">
        <v>4203223.7300000004</v>
      </c>
      <c r="D12" s="11">
        <v>4153223.73</v>
      </c>
      <c r="E12" s="11">
        <v>3734726.43</v>
      </c>
      <c r="F12" s="11">
        <v>418497.3</v>
      </c>
      <c r="G12" s="11">
        <v>50000</v>
      </c>
    </row>
    <row r="13" spans="1:7" ht="18" customHeight="1">
      <c r="A13" s="83" t="s">
        <v>96</v>
      </c>
      <c r="B13" s="83" t="s">
        <v>97</v>
      </c>
      <c r="C13" s="11">
        <v>4203223.7300000004</v>
      </c>
      <c r="D13" s="11">
        <v>4153223.73</v>
      </c>
      <c r="E13" s="11">
        <v>3734726.43</v>
      </c>
      <c r="F13" s="11">
        <v>418497.3</v>
      </c>
      <c r="G13" s="11">
        <v>50000</v>
      </c>
    </row>
    <row r="14" spans="1:7" ht="18" customHeight="1">
      <c r="A14" s="64" t="s">
        <v>98</v>
      </c>
      <c r="B14" s="64" t="s">
        <v>99</v>
      </c>
      <c r="C14" s="11">
        <v>30000</v>
      </c>
      <c r="D14" s="11"/>
      <c r="E14" s="11"/>
      <c r="F14" s="11"/>
      <c r="G14" s="11">
        <v>30000</v>
      </c>
    </row>
    <row r="15" spans="1:7" ht="18" customHeight="1">
      <c r="A15" s="83" t="s">
        <v>100</v>
      </c>
      <c r="B15" s="83" t="s">
        <v>101</v>
      </c>
      <c r="C15" s="11">
        <v>30000</v>
      </c>
      <c r="D15" s="11"/>
      <c r="E15" s="11"/>
      <c r="F15" s="11"/>
      <c r="G15" s="11">
        <v>30000</v>
      </c>
    </row>
    <row r="16" spans="1:7" ht="18" customHeight="1">
      <c r="A16" s="64" t="s">
        <v>102</v>
      </c>
      <c r="B16" s="64" t="s">
        <v>103</v>
      </c>
      <c r="C16" s="11">
        <v>173191.8</v>
      </c>
      <c r="D16" s="11">
        <v>120096</v>
      </c>
      <c r="E16" s="11">
        <v>120096</v>
      </c>
      <c r="F16" s="11"/>
      <c r="G16" s="11">
        <v>53095.8</v>
      </c>
    </row>
    <row r="17" spans="1:7" ht="18" customHeight="1">
      <c r="A17" s="83" t="s">
        <v>104</v>
      </c>
      <c r="B17" s="83" t="s">
        <v>105</v>
      </c>
      <c r="C17" s="11">
        <v>173191.8</v>
      </c>
      <c r="D17" s="11">
        <v>120096</v>
      </c>
      <c r="E17" s="11">
        <v>120096</v>
      </c>
      <c r="F17" s="11"/>
      <c r="G17" s="11">
        <v>53095.8</v>
      </c>
    </row>
    <row r="18" spans="1:7" ht="18" customHeight="1">
      <c r="A18" s="64" t="s">
        <v>106</v>
      </c>
      <c r="B18" s="64" t="s">
        <v>107</v>
      </c>
      <c r="C18" s="11">
        <v>247462.66</v>
      </c>
      <c r="D18" s="11">
        <v>247462.66</v>
      </c>
      <c r="E18" s="11">
        <v>247462.66</v>
      </c>
      <c r="F18" s="11"/>
      <c r="G18" s="11"/>
    </row>
    <row r="19" spans="1:7" ht="18" customHeight="1">
      <c r="A19" s="83" t="s">
        <v>108</v>
      </c>
      <c r="B19" s="83" t="s">
        <v>109</v>
      </c>
      <c r="C19" s="11">
        <v>190352.14</v>
      </c>
      <c r="D19" s="11">
        <v>190352.14</v>
      </c>
      <c r="E19" s="11">
        <v>190352.14</v>
      </c>
      <c r="F19" s="11"/>
      <c r="G19" s="11"/>
    </row>
    <row r="20" spans="1:7" ht="18" customHeight="1">
      <c r="A20" s="83" t="s">
        <v>110</v>
      </c>
      <c r="B20" s="83" t="s">
        <v>111</v>
      </c>
      <c r="C20" s="11">
        <v>37690.78</v>
      </c>
      <c r="D20" s="11">
        <v>37690.78</v>
      </c>
      <c r="E20" s="11">
        <v>37690.78</v>
      </c>
      <c r="F20" s="11"/>
      <c r="G20" s="11"/>
    </row>
    <row r="21" spans="1:7" ht="18" customHeight="1">
      <c r="A21" s="83" t="s">
        <v>112</v>
      </c>
      <c r="B21" s="83" t="s">
        <v>113</v>
      </c>
      <c r="C21" s="11">
        <v>19419.740000000002</v>
      </c>
      <c r="D21" s="11">
        <v>19419.740000000002</v>
      </c>
      <c r="E21" s="11">
        <v>19419.740000000002</v>
      </c>
      <c r="F21" s="11"/>
      <c r="G21" s="11"/>
    </row>
    <row r="22" spans="1:7" ht="18" customHeight="1">
      <c r="A22" s="64" t="s">
        <v>114</v>
      </c>
      <c r="B22" s="64" t="s">
        <v>115</v>
      </c>
      <c r="C22" s="11">
        <v>50000</v>
      </c>
      <c r="D22" s="11"/>
      <c r="E22" s="11"/>
      <c r="F22" s="11"/>
      <c r="G22" s="11">
        <v>50000</v>
      </c>
    </row>
    <row r="23" spans="1:7" ht="18" customHeight="1">
      <c r="A23" s="83" t="s">
        <v>116</v>
      </c>
      <c r="B23" s="83" t="s">
        <v>117</v>
      </c>
      <c r="C23" s="11">
        <v>50000</v>
      </c>
      <c r="D23" s="11"/>
      <c r="E23" s="11"/>
      <c r="F23" s="11"/>
      <c r="G23" s="11">
        <v>50000</v>
      </c>
    </row>
    <row r="24" spans="1:7" ht="18" customHeight="1">
      <c r="A24" s="17" t="s">
        <v>118</v>
      </c>
      <c r="B24" s="17" t="s">
        <v>119</v>
      </c>
      <c r="C24" s="11">
        <v>385424.64000000001</v>
      </c>
      <c r="D24" s="11">
        <v>385424.64000000001</v>
      </c>
      <c r="E24" s="11">
        <v>385424.64000000001</v>
      </c>
      <c r="F24" s="11"/>
      <c r="G24" s="11"/>
    </row>
    <row r="25" spans="1:7" ht="18" customHeight="1">
      <c r="A25" s="64" t="s">
        <v>120</v>
      </c>
      <c r="B25" s="64" t="s">
        <v>121</v>
      </c>
      <c r="C25" s="11">
        <v>385424.64000000001</v>
      </c>
      <c r="D25" s="11">
        <v>385424.64000000001</v>
      </c>
      <c r="E25" s="11">
        <v>385424.64000000001</v>
      </c>
      <c r="F25" s="11"/>
      <c r="G25" s="11"/>
    </row>
    <row r="26" spans="1:7" ht="18" customHeight="1">
      <c r="A26" s="83" t="s">
        <v>122</v>
      </c>
      <c r="B26" s="83" t="s">
        <v>123</v>
      </c>
      <c r="C26" s="11">
        <v>385424.64000000001</v>
      </c>
      <c r="D26" s="11">
        <v>385424.64000000001</v>
      </c>
      <c r="E26" s="11">
        <v>385424.64000000001</v>
      </c>
      <c r="F26" s="11"/>
      <c r="G26" s="11"/>
    </row>
    <row r="27" spans="1:7" ht="18" customHeight="1">
      <c r="A27" s="164" t="s">
        <v>127</v>
      </c>
      <c r="B27" s="165" t="s">
        <v>127</v>
      </c>
      <c r="C27" s="11">
        <v>6132120.3499999996</v>
      </c>
      <c r="D27" s="11">
        <v>5949024.5499999998</v>
      </c>
      <c r="E27" s="11">
        <v>5530527.25</v>
      </c>
      <c r="F27" s="11">
        <v>418497.3</v>
      </c>
      <c r="G27" s="11">
        <v>183095.8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honeticPr fontId="1" type="noConversion"/>
  <printOptions horizontalCentered="1"/>
  <pageMargins left="0.39" right="0.39" top="0.57999999999999996" bottom="0.57999999999999996" header="0.5" footer="0.5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1"/>
  <sheetViews>
    <sheetView showZeros="0" workbookViewId="0"/>
  </sheetViews>
  <sheetFormatPr defaultColWidth="9.1796875" defaultRowHeight="14.25" customHeight="1"/>
  <cols>
    <col min="1" max="1" width="23.54296875" customWidth="1"/>
    <col min="2" max="7" width="22.81640625" customWidth="1"/>
  </cols>
  <sheetData>
    <row r="1" spans="1:7" ht="15" customHeight="1">
      <c r="A1" s="71"/>
      <c r="B1" s="72"/>
      <c r="C1" s="73"/>
      <c r="D1" s="30"/>
      <c r="G1" s="49" t="s">
        <v>175</v>
      </c>
    </row>
    <row r="2" spans="1:7" ht="39" customHeight="1">
      <c r="A2" s="121" t="str">
        <f>"2025"&amp;"年“三公”经费支出预算表"</f>
        <v>2025年“三公”经费支出预算表</v>
      </c>
      <c r="B2" s="168"/>
      <c r="C2" s="168"/>
      <c r="D2" s="168"/>
      <c r="E2" s="168"/>
      <c r="F2" s="168"/>
      <c r="G2" s="168"/>
    </row>
    <row r="3" spans="1:7" ht="18.75" customHeight="1">
      <c r="A3" s="115" t="str">
        <f>"单位名称："&amp;"云县卫生健康局"</f>
        <v>单位名称：云县卫生健康局</v>
      </c>
      <c r="B3" s="169"/>
      <c r="C3" s="170"/>
      <c r="D3" s="145"/>
      <c r="E3" s="14"/>
      <c r="G3" s="49" t="s">
        <v>176</v>
      </c>
    </row>
    <row r="4" spans="1:7" ht="18.75" customHeight="1">
      <c r="A4" s="152" t="s">
        <v>177</v>
      </c>
      <c r="B4" s="152" t="s">
        <v>178</v>
      </c>
      <c r="C4" s="119" t="s">
        <v>179</v>
      </c>
      <c r="D4" s="117" t="s">
        <v>180</v>
      </c>
      <c r="E4" s="149"/>
      <c r="F4" s="118"/>
      <c r="G4" s="119" t="s">
        <v>181</v>
      </c>
    </row>
    <row r="5" spans="1:7" ht="18.75" customHeight="1">
      <c r="A5" s="171"/>
      <c r="B5" s="173"/>
      <c r="C5" s="120"/>
      <c r="D5" s="33" t="s">
        <v>58</v>
      </c>
      <c r="E5" s="33" t="s">
        <v>182</v>
      </c>
      <c r="F5" s="33" t="s">
        <v>183</v>
      </c>
      <c r="G5" s="120"/>
    </row>
    <row r="6" spans="1:7" ht="18.75" customHeight="1">
      <c r="A6" s="172" t="s">
        <v>56</v>
      </c>
      <c r="B6" s="75">
        <v>1</v>
      </c>
      <c r="C6" s="76">
        <v>2</v>
      </c>
      <c r="D6" s="77">
        <v>3</v>
      </c>
      <c r="E6" s="77">
        <v>4</v>
      </c>
      <c r="F6" s="77">
        <v>5</v>
      </c>
      <c r="G6" s="76">
        <v>6</v>
      </c>
    </row>
    <row r="7" spans="1:7" ht="18.75" customHeight="1">
      <c r="A7" s="74" t="s">
        <v>56</v>
      </c>
      <c r="B7" s="78">
        <v>76000</v>
      </c>
      <c r="C7" s="78"/>
      <c r="D7" s="78">
        <v>51000</v>
      </c>
      <c r="E7" s="78"/>
      <c r="F7" s="78">
        <v>51000</v>
      </c>
      <c r="G7" s="78">
        <v>25000</v>
      </c>
    </row>
    <row r="8" spans="1:7" ht="18.75" customHeight="1">
      <c r="A8" s="79" t="s">
        <v>184</v>
      </c>
      <c r="B8" s="78">
        <v>20000</v>
      </c>
      <c r="C8" s="78"/>
      <c r="D8" s="78">
        <v>15000</v>
      </c>
      <c r="E8" s="78"/>
      <c r="F8" s="78">
        <v>15000</v>
      </c>
      <c r="G8" s="78">
        <v>5000</v>
      </c>
    </row>
    <row r="9" spans="1:7" ht="18.75" customHeight="1">
      <c r="A9" s="79" t="s">
        <v>185</v>
      </c>
      <c r="B9" s="78">
        <v>56000</v>
      </c>
      <c r="C9" s="78"/>
      <c r="D9" s="78">
        <v>36000</v>
      </c>
      <c r="E9" s="78"/>
      <c r="F9" s="78">
        <v>36000</v>
      </c>
      <c r="G9" s="78">
        <v>20000</v>
      </c>
    </row>
    <row r="10" spans="1:7" ht="18.75" customHeight="1">
      <c r="A10" s="79" t="s">
        <v>186</v>
      </c>
      <c r="B10" s="78"/>
      <c r="C10" s="78"/>
      <c r="D10" s="78"/>
      <c r="E10" s="78"/>
      <c r="F10" s="78"/>
      <c r="G10" s="78"/>
    </row>
    <row r="11" spans="1:7" ht="18.75" customHeight="1">
      <c r="A11" s="79" t="s">
        <v>187</v>
      </c>
      <c r="B11" s="78"/>
      <c r="C11" s="78"/>
      <c r="D11" s="78"/>
      <c r="E11" s="78"/>
      <c r="F11" s="78"/>
      <c r="G11" s="78"/>
    </row>
  </sheetData>
  <mergeCells count="7">
    <mergeCell ref="A2:G2"/>
    <mergeCell ref="A3:D3"/>
    <mergeCell ref="D4:F4"/>
    <mergeCell ref="A4:A6"/>
    <mergeCell ref="B4:B5"/>
    <mergeCell ref="C4:C5"/>
    <mergeCell ref="G4:G5"/>
  </mergeCells>
  <phoneticPr fontId="1" type="noConversion"/>
  <printOptions horizontalCentered="1"/>
  <pageMargins left="0.39" right="0.39" top="0.57999999999999996" bottom="0.57999999999999996" header="0.51" footer="0.51"/>
  <pageSetup paperSize="9" fitToHeight="10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W41"/>
  <sheetViews>
    <sheetView showZeros="0" topLeftCell="A25" workbookViewId="0"/>
  </sheetViews>
  <sheetFormatPr defaultColWidth="9.1796875" defaultRowHeight="14.25" customHeight="1"/>
  <cols>
    <col min="1" max="1" width="32.81640625" customWidth="1"/>
    <col min="2" max="2" width="25.453125" customWidth="1"/>
    <col min="3" max="3" width="26.54296875" customWidth="1"/>
    <col min="4" max="4" width="10.1796875" customWidth="1"/>
    <col min="5" max="5" width="28.54296875" customWidth="1"/>
    <col min="6" max="6" width="10.26953125" customWidth="1"/>
    <col min="7" max="7" width="23" customWidth="1"/>
    <col min="8" max="21" width="19.81640625" customWidth="1"/>
    <col min="22" max="23" width="20" customWidth="1"/>
  </cols>
  <sheetData>
    <row r="1" spans="1:23" ht="15" customHeight="1">
      <c r="B1" s="67"/>
      <c r="D1" s="68"/>
      <c r="E1" s="68"/>
      <c r="F1" s="68"/>
      <c r="G1" s="68"/>
      <c r="H1" s="39"/>
      <c r="I1" s="39"/>
      <c r="J1" s="39"/>
      <c r="K1" s="39"/>
      <c r="L1" s="39"/>
      <c r="M1" s="39"/>
      <c r="N1" s="14"/>
      <c r="O1" s="14"/>
      <c r="P1" s="14"/>
      <c r="Q1" s="39"/>
      <c r="U1" s="67"/>
      <c r="W1" s="18" t="s">
        <v>188</v>
      </c>
    </row>
    <row r="2" spans="1:23" ht="39.75" customHeight="1">
      <c r="A2" s="121" t="str">
        <f>"2025"&amp;"年部门基本支出预算表"</f>
        <v>2025年部门基本支出预算表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74"/>
      <c r="O2" s="174"/>
      <c r="P2" s="174"/>
      <c r="Q2" s="168"/>
      <c r="R2" s="168"/>
      <c r="S2" s="168"/>
      <c r="T2" s="168"/>
      <c r="U2" s="168"/>
      <c r="V2" s="168"/>
      <c r="W2" s="168"/>
    </row>
    <row r="3" spans="1:23" ht="18.75" customHeight="1">
      <c r="A3" s="155" t="str">
        <f>"单位名称："&amp;"云县卫生健康局"</f>
        <v>单位名称：云县卫生健康局</v>
      </c>
      <c r="B3" s="175"/>
      <c r="C3" s="175"/>
      <c r="D3" s="175"/>
      <c r="E3" s="175"/>
      <c r="F3" s="175"/>
      <c r="G3" s="175"/>
      <c r="H3" s="41"/>
      <c r="I3" s="41"/>
      <c r="J3" s="41"/>
      <c r="K3" s="41"/>
      <c r="L3" s="41"/>
      <c r="M3" s="41"/>
      <c r="N3" s="52"/>
      <c r="O3" s="52"/>
      <c r="P3" s="52"/>
      <c r="Q3" s="41"/>
      <c r="U3" s="67"/>
      <c r="W3" s="18" t="s">
        <v>176</v>
      </c>
    </row>
    <row r="4" spans="1:23" ht="18" customHeight="1">
      <c r="A4" s="152" t="s">
        <v>189</v>
      </c>
      <c r="B4" s="152" t="s">
        <v>190</v>
      </c>
      <c r="C4" s="152" t="s">
        <v>191</v>
      </c>
      <c r="D4" s="152" t="s">
        <v>192</v>
      </c>
      <c r="E4" s="152" t="s">
        <v>193</v>
      </c>
      <c r="F4" s="152" t="s">
        <v>194</v>
      </c>
      <c r="G4" s="152" t="s">
        <v>195</v>
      </c>
      <c r="H4" s="163" t="s">
        <v>196</v>
      </c>
      <c r="I4" s="176" t="s">
        <v>196</v>
      </c>
      <c r="J4" s="176"/>
      <c r="K4" s="176"/>
      <c r="L4" s="176"/>
      <c r="M4" s="176"/>
      <c r="N4" s="149"/>
      <c r="O4" s="149"/>
      <c r="P4" s="149"/>
      <c r="Q4" s="147" t="s">
        <v>62</v>
      </c>
      <c r="R4" s="176" t="s">
        <v>78</v>
      </c>
      <c r="S4" s="176"/>
      <c r="T4" s="176"/>
      <c r="U4" s="176"/>
      <c r="V4" s="176"/>
      <c r="W4" s="177"/>
    </row>
    <row r="5" spans="1:23" ht="18" customHeight="1">
      <c r="A5" s="181"/>
      <c r="B5" s="184"/>
      <c r="C5" s="181"/>
      <c r="D5" s="181"/>
      <c r="E5" s="181"/>
      <c r="F5" s="181"/>
      <c r="G5" s="181"/>
      <c r="H5" s="157" t="s">
        <v>197</v>
      </c>
      <c r="I5" s="163" t="s">
        <v>59</v>
      </c>
      <c r="J5" s="176"/>
      <c r="K5" s="176"/>
      <c r="L5" s="176"/>
      <c r="M5" s="177"/>
      <c r="N5" s="117" t="s">
        <v>198</v>
      </c>
      <c r="O5" s="149"/>
      <c r="P5" s="118"/>
      <c r="Q5" s="152" t="s">
        <v>62</v>
      </c>
      <c r="R5" s="163" t="s">
        <v>78</v>
      </c>
      <c r="S5" s="147" t="s">
        <v>65</v>
      </c>
      <c r="T5" s="176" t="s">
        <v>78</v>
      </c>
      <c r="U5" s="147" t="s">
        <v>67</v>
      </c>
      <c r="V5" s="147" t="s">
        <v>68</v>
      </c>
      <c r="W5" s="148" t="s">
        <v>69</v>
      </c>
    </row>
    <row r="6" spans="1:23" ht="18.75" customHeight="1">
      <c r="A6" s="182"/>
      <c r="B6" s="182"/>
      <c r="C6" s="182"/>
      <c r="D6" s="182"/>
      <c r="E6" s="182"/>
      <c r="F6" s="182"/>
      <c r="G6" s="182"/>
      <c r="H6" s="182"/>
      <c r="I6" s="185" t="s">
        <v>199</v>
      </c>
      <c r="J6" s="152" t="s">
        <v>200</v>
      </c>
      <c r="K6" s="152" t="s">
        <v>201</v>
      </c>
      <c r="L6" s="152" t="s">
        <v>202</v>
      </c>
      <c r="M6" s="152" t="s">
        <v>203</v>
      </c>
      <c r="N6" s="152" t="s">
        <v>59</v>
      </c>
      <c r="O6" s="152" t="s">
        <v>60</v>
      </c>
      <c r="P6" s="152" t="s">
        <v>61</v>
      </c>
      <c r="Q6" s="182"/>
      <c r="R6" s="152" t="s">
        <v>58</v>
      </c>
      <c r="S6" s="152" t="s">
        <v>65</v>
      </c>
      <c r="T6" s="152" t="s">
        <v>204</v>
      </c>
      <c r="U6" s="152" t="s">
        <v>67</v>
      </c>
      <c r="V6" s="152" t="s">
        <v>68</v>
      </c>
      <c r="W6" s="152" t="s">
        <v>69</v>
      </c>
    </row>
    <row r="7" spans="1:23" ht="37.5" customHeight="1">
      <c r="A7" s="183"/>
      <c r="B7" s="183"/>
      <c r="C7" s="183"/>
      <c r="D7" s="183"/>
      <c r="E7" s="183"/>
      <c r="F7" s="183"/>
      <c r="G7" s="183"/>
      <c r="H7" s="183"/>
      <c r="I7" s="186"/>
      <c r="J7" s="171" t="s">
        <v>205</v>
      </c>
      <c r="K7" s="171" t="s">
        <v>201</v>
      </c>
      <c r="L7" s="171" t="s">
        <v>202</v>
      </c>
      <c r="M7" s="171" t="s">
        <v>203</v>
      </c>
      <c r="N7" s="171" t="s">
        <v>201</v>
      </c>
      <c r="O7" s="171" t="s">
        <v>202</v>
      </c>
      <c r="P7" s="171" t="s">
        <v>203</v>
      </c>
      <c r="Q7" s="171" t="s">
        <v>62</v>
      </c>
      <c r="R7" s="171" t="s">
        <v>58</v>
      </c>
      <c r="S7" s="171" t="s">
        <v>65</v>
      </c>
      <c r="T7" s="171" t="s">
        <v>204</v>
      </c>
      <c r="U7" s="171" t="s">
        <v>67</v>
      </c>
      <c r="V7" s="171" t="s">
        <v>68</v>
      </c>
      <c r="W7" s="171" t="s">
        <v>69</v>
      </c>
    </row>
    <row r="8" spans="1:23" ht="19.5" customHeight="1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</row>
    <row r="9" spans="1:23" ht="21" customHeight="1">
      <c r="A9" s="70" t="s">
        <v>71</v>
      </c>
      <c r="B9" s="70"/>
      <c r="C9" s="70"/>
      <c r="D9" s="70"/>
      <c r="E9" s="70"/>
      <c r="F9" s="70"/>
      <c r="G9" s="70"/>
      <c r="H9" s="11">
        <v>5949024.5499999998</v>
      </c>
      <c r="I9" s="11">
        <v>5949024.5499999998</v>
      </c>
      <c r="J9" s="11"/>
      <c r="K9" s="11"/>
      <c r="L9" s="11">
        <v>5949024.5499999998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1" customHeight="1">
      <c r="A10" s="70"/>
      <c r="B10" s="9" t="s">
        <v>206</v>
      </c>
      <c r="C10" s="9" t="s">
        <v>207</v>
      </c>
      <c r="D10" s="9" t="s">
        <v>96</v>
      </c>
      <c r="E10" s="9" t="s">
        <v>97</v>
      </c>
      <c r="F10" s="9" t="s">
        <v>208</v>
      </c>
      <c r="G10" s="9" t="s">
        <v>209</v>
      </c>
      <c r="H10" s="11">
        <v>234000</v>
      </c>
      <c r="I10" s="11">
        <v>234000</v>
      </c>
      <c r="J10" s="11"/>
      <c r="K10" s="11"/>
      <c r="L10" s="11">
        <v>234000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1" customHeight="1">
      <c r="A11" s="12"/>
      <c r="B11" s="9" t="s">
        <v>210</v>
      </c>
      <c r="C11" s="9" t="s">
        <v>211</v>
      </c>
      <c r="D11" s="9" t="s">
        <v>96</v>
      </c>
      <c r="E11" s="9" t="s">
        <v>97</v>
      </c>
      <c r="F11" s="9" t="s">
        <v>208</v>
      </c>
      <c r="G11" s="9" t="s">
        <v>209</v>
      </c>
      <c r="H11" s="11">
        <v>1123500</v>
      </c>
      <c r="I11" s="11">
        <v>1123500</v>
      </c>
      <c r="J11" s="11"/>
      <c r="K11" s="11"/>
      <c r="L11" s="11">
        <v>1123500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21" customHeight="1">
      <c r="A12" s="12"/>
      <c r="B12" s="9" t="s">
        <v>210</v>
      </c>
      <c r="C12" s="9" t="s">
        <v>211</v>
      </c>
      <c r="D12" s="9" t="s">
        <v>96</v>
      </c>
      <c r="E12" s="9" t="s">
        <v>97</v>
      </c>
      <c r="F12" s="9" t="s">
        <v>212</v>
      </c>
      <c r="G12" s="9" t="s">
        <v>213</v>
      </c>
      <c r="H12" s="11">
        <v>1082676</v>
      </c>
      <c r="I12" s="11">
        <v>1082676</v>
      </c>
      <c r="J12" s="11"/>
      <c r="K12" s="11"/>
      <c r="L12" s="11">
        <v>1082676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21" customHeight="1">
      <c r="A13" s="12"/>
      <c r="B13" s="9" t="s">
        <v>206</v>
      </c>
      <c r="C13" s="9" t="s">
        <v>207</v>
      </c>
      <c r="D13" s="9" t="s">
        <v>96</v>
      </c>
      <c r="E13" s="9" t="s">
        <v>97</v>
      </c>
      <c r="F13" s="9" t="s">
        <v>212</v>
      </c>
      <c r="G13" s="9" t="s">
        <v>213</v>
      </c>
      <c r="H13" s="11">
        <v>19140</v>
      </c>
      <c r="I13" s="11">
        <v>19140</v>
      </c>
      <c r="J13" s="11"/>
      <c r="K13" s="11"/>
      <c r="L13" s="11">
        <v>19140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21" customHeight="1">
      <c r="A14" s="12"/>
      <c r="B14" s="9" t="s">
        <v>210</v>
      </c>
      <c r="C14" s="9" t="s">
        <v>211</v>
      </c>
      <c r="D14" s="9" t="s">
        <v>96</v>
      </c>
      <c r="E14" s="9" t="s">
        <v>97</v>
      </c>
      <c r="F14" s="9" t="s">
        <v>212</v>
      </c>
      <c r="G14" s="9" t="s">
        <v>213</v>
      </c>
      <c r="H14" s="11">
        <v>288600</v>
      </c>
      <c r="I14" s="11">
        <v>288600</v>
      </c>
      <c r="J14" s="11"/>
      <c r="K14" s="11"/>
      <c r="L14" s="11">
        <v>288600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21" customHeight="1">
      <c r="A15" s="12"/>
      <c r="B15" s="9" t="s">
        <v>214</v>
      </c>
      <c r="C15" s="9" t="s">
        <v>215</v>
      </c>
      <c r="D15" s="9" t="s">
        <v>96</v>
      </c>
      <c r="E15" s="9" t="s">
        <v>97</v>
      </c>
      <c r="F15" s="9" t="s">
        <v>216</v>
      </c>
      <c r="G15" s="9" t="s">
        <v>217</v>
      </c>
      <c r="H15" s="11">
        <v>474840</v>
      </c>
      <c r="I15" s="11">
        <v>474840</v>
      </c>
      <c r="J15" s="11"/>
      <c r="K15" s="11"/>
      <c r="L15" s="11">
        <v>474840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21" customHeight="1">
      <c r="A16" s="12"/>
      <c r="B16" s="9" t="s">
        <v>210</v>
      </c>
      <c r="C16" s="9" t="s">
        <v>211</v>
      </c>
      <c r="D16" s="9" t="s">
        <v>96</v>
      </c>
      <c r="E16" s="9" t="s">
        <v>97</v>
      </c>
      <c r="F16" s="9" t="s">
        <v>216</v>
      </c>
      <c r="G16" s="9" t="s">
        <v>217</v>
      </c>
      <c r="H16" s="11">
        <v>93625</v>
      </c>
      <c r="I16" s="11">
        <v>93625</v>
      </c>
      <c r="J16" s="11"/>
      <c r="K16" s="11"/>
      <c r="L16" s="11">
        <v>93625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21" customHeight="1">
      <c r="A17" s="12"/>
      <c r="B17" s="9" t="s">
        <v>210</v>
      </c>
      <c r="C17" s="9" t="s">
        <v>211</v>
      </c>
      <c r="D17" s="9" t="s">
        <v>96</v>
      </c>
      <c r="E17" s="9" t="s">
        <v>97</v>
      </c>
      <c r="F17" s="9" t="s">
        <v>216</v>
      </c>
      <c r="G17" s="9" t="s">
        <v>217</v>
      </c>
      <c r="H17" s="11">
        <v>9000</v>
      </c>
      <c r="I17" s="11">
        <v>9000</v>
      </c>
      <c r="J17" s="11"/>
      <c r="K17" s="11"/>
      <c r="L17" s="11">
        <v>9000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21" customHeight="1">
      <c r="A18" s="12"/>
      <c r="B18" s="9" t="s">
        <v>218</v>
      </c>
      <c r="C18" s="9" t="s">
        <v>219</v>
      </c>
      <c r="D18" s="9" t="s">
        <v>96</v>
      </c>
      <c r="E18" s="9" t="s">
        <v>97</v>
      </c>
      <c r="F18" s="9" t="s">
        <v>220</v>
      </c>
      <c r="G18" s="9" t="s">
        <v>221</v>
      </c>
      <c r="H18" s="11">
        <v>126000</v>
      </c>
      <c r="I18" s="11">
        <v>126000</v>
      </c>
      <c r="J18" s="11"/>
      <c r="K18" s="11"/>
      <c r="L18" s="11">
        <v>126000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21" customHeight="1">
      <c r="A19" s="12"/>
      <c r="B19" s="9" t="s">
        <v>206</v>
      </c>
      <c r="C19" s="9" t="s">
        <v>207</v>
      </c>
      <c r="D19" s="9" t="s">
        <v>96</v>
      </c>
      <c r="E19" s="9" t="s">
        <v>97</v>
      </c>
      <c r="F19" s="9" t="s">
        <v>220</v>
      </c>
      <c r="G19" s="9" t="s">
        <v>221</v>
      </c>
      <c r="H19" s="11">
        <v>88560</v>
      </c>
      <c r="I19" s="11">
        <v>88560</v>
      </c>
      <c r="J19" s="11"/>
      <c r="K19" s="11"/>
      <c r="L19" s="11">
        <v>88560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21" customHeight="1">
      <c r="A20" s="12"/>
      <c r="B20" s="9" t="s">
        <v>206</v>
      </c>
      <c r="C20" s="9" t="s">
        <v>207</v>
      </c>
      <c r="D20" s="9" t="s">
        <v>96</v>
      </c>
      <c r="E20" s="9" t="s">
        <v>97</v>
      </c>
      <c r="F20" s="9" t="s">
        <v>220</v>
      </c>
      <c r="G20" s="9" t="s">
        <v>221</v>
      </c>
      <c r="H20" s="11">
        <v>189156</v>
      </c>
      <c r="I20" s="11">
        <v>189156</v>
      </c>
      <c r="J20" s="11"/>
      <c r="K20" s="11"/>
      <c r="L20" s="11">
        <v>189156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ht="21" customHeight="1">
      <c r="A21" s="12"/>
      <c r="B21" s="9" t="s">
        <v>222</v>
      </c>
      <c r="C21" s="9" t="s">
        <v>223</v>
      </c>
      <c r="D21" s="9" t="s">
        <v>90</v>
      </c>
      <c r="E21" s="9" t="s">
        <v>91</v>
      </c>
      <c r="F21" s="9" t="s">
        <v>224</v>
      </c>
      <c r="G21" s="9" t="s">
        <v>225</v>
      </c>
      <c r="H21" s="11">
        <v>501803.52000000002</v>
      </c>
      <c r="I21" s="11">
        <v>501803.52000000002</v>
      </c>
      <c r="J21" s="11"/>
      <c r="K21" s="11"/>
      <c r="L21" s="11">
        <v>501803.52000000002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21" customHeight="1">
      <c r="A22" s="12"/>
      <c r="B22" s="9" t="s">
        <v>222</v>
      </c>
      <c r="C22" s="9" t="s">
        <v>223</v>
      </c>
      <c r="D22" s="9" t="s">
        <v>226</v>
      </c>
      <c r="E22" s="9" t="s">
        <v>227</v>
      </c>
      <c r="F22" s="9" t="s">
        <v>228</v>
      </c>
      <c r="G22" s="9" t="s">
        <v>229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21" customHeight="1">
      <c r="A23" s="12"/>
      <c r="B23" s="9" t="s">
        <v>222</v>
      </c>
      <c r="C23" s="9" t="s">
        <v>223</v>
      </c>
      <c r="D23" s="9" t="s">
        <v>110</v>
      </c>
      <c r="E23" s="9" t="s">
        <v>111</v>
      </c>
      <c r="F23" s="9" t="s">
        <v>230</v>
      </c>
      <c r="G23" s="9" t="s">
        <v>231</v>
      </c>
      <c r="H23" s="11">
        <v>37690.78</v>
      </c>
      <c r="I23" s="11">
        <v>37690.78</v>
      </c>
      <c r="J23" s="11"/>
      <c r="K23" s="11"/>
      <c r="L23" s="11">
        <v>37690.78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21" customHeight="1">
      <c r="A24" s="12"/>
      <c r="B24" s="9" t="s">
        <v>222</v>
      </c>
      <c r="C24" s="9" t="s">
        <v>223</v>
      </c>
      <c r="D24" s="9" t="s">
        <v>108</v>
      </c>
      <c r="E24" s="9" t="s">
        <v>109</v>
      </c>
      <c r="F24" s="9" t="s">
        <v>230</v>
      </c>
      <c r="G24" s="9" t="s">
        <v>231</v>
      </c>
      <c r="H24" s="11">
        <v>190352.14</v>
      </c>
      <c r="I24" s="11">
        <v>190352.14</v>
      </c>
      <c r="J24" s="11"/>
      <c r="K24" s="11"/>
      <c r="L24" s="11">
        <v>190352.14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21" customHeight="1">
      <c r="A25" s="12"/>
      <c r="B25" s="9" t="s">
        <v>222</v>
      </c>
      <c r="C25" s="9" t="s">
        <v>223</v>
      </c>
      <c r="D25" s="9" t="s">
        <v>112</v>
      </c>
      <c r="E25" s="9" t="s">
        <v>113</v>
      </c>
      <c r="F25" s="9" t="s">
        <v>232</v>
      </c>
      <c r="G25" s="9" t="s">
        <v>233</v>
      </c>
      <c r="H25" s="11">
        <v>12996</v>
      </c>
      <c r="I25" s="11">
        <v>12996</v>
      </c>
      <c r="J25" s="11"/>
      <c r="K25" s="11"/>
      <c r="L25" s="11">
        <v>12996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ht="21" customHeight="1">
      <c r="A26" s="12"/>
      <c r="B26" s="9" t="s">
        <v>222</v>
      </c>
      <c r="C26" s="9" t="s">
        <v>223</v>
      </c>
      <c r="D26" s="9" t="s">
        <v>96</v>
      </c>
      <c r="E26" s="9" t="s">
        <v>97</v>
      </c>
      <c r="F26" s="9" t="s">
        <v>232</v>
      </c>
      <c r="G26" s="9" t="s">
        <v>233</v>
      </c>
      <c r="H26" s="11">
        <v>5629.43</v>
      </c>
      <c r="I26" s="11">
        <v>5629.43</v>
      </c>
      <c r="J26" s="11"/>
      <c r="K26" s="11"/>
      <c r="L26" s="11">
        <v>5629.43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21" customHeight="1">
      <c r="A27" s="12"/>
      <c r="B27" s="9" t="s">
        <v>222</v>
      </c>
      <c r="C27" s="9" t="s">
        <v>223</v>
      </c>
      <c r="D27" s="9" t="s">
        <v>112</v>
      </c>
      <c r="E27" s="9" t="s">
        <v>113</v>
      </c>
      <c r="F27" s="9" t="s">
        <v>232</v>
      </c>
      <c r="G27" s="9" t="s">
        <v>233</v>
      </c>
      <c r="H27" s="11">
        <v>6423.74</v>
      </c>
      <c r="I27" s="11">
        <v>6423.74</v>
      </c>
      <c r="J27" s="11"/>
      <c r="K27" s="11"/>
      <c r="L27" s="11">
        <v>6423.74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21" customHeight="1">
      <c r="A28" s="12"/>
      <c r="B28" s="9" t="s">
        <v>234</v>
      </c>
      <c r="C28" s="9" t="s">
        <v>123</v>
      </c>
      <c r="D28" s="9" t="s">
        <v>122</v>
      </c>
      <c r="E28" s="9" t="s">
        <v>123</v>
      </c>
      <c r="F28" s="9" t="s">
        <v>235</v>
      </c>
      <c r="G28" s="9" t="s">
        <v>123</v>
      </c>
      <c r="H28" s="11">
        <v>385424.64000000001</v>
      </c>
      <c r="I28" s="11">
        <v>385424.64000000001</v>
      </c>
      <c r="J28" s="11"/>
      <c r="K28" s="11"/>
      <c r="L28" s="11">
        <v>385424.64000000001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21" customHeight="1">
      <c r="A29" s="12"/>
      <c r="B29" s="9" t="s">
        <v>236</v>
      </c>
      <c r="C29" s="9" t="s">
        <v>237</v>
      </c>
      <c r="D29" s="9" t="s">
        <v>96</v>
      </c>
      <c r="E29" s="9" t="s">
        <v>97</v>
      </c>
      <c r="F29" s="9" t="s">
        <v>238</v>
      </c>
      <c r="G29" s="9" t="s">
        <v>239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21" customHeight="1">
      <c r="A30" s="12"/>
      <c r="B30" s="9" t="s">
        <v>236</v>
      </c>
      <c r="C30" s="9" t="s">
        <v>237</v>
      </c>
      <c r="D30" s="9" t="s">
        <v>96</v>
      </c>
      <c r="E30" s="9" t="s">
        <v>97</v>
      </c>
      <c r="F30" s="9" t="s">
        <v>240</v>
      </c>
      <c r="G30" s="9" t="s">
        <v>241</v>
      </c>
      <c r="H30" s="11">
        <v>5000</v>
      </c>
      <c r="I30" s="11">
        <v>5000</v>
      </c>
      <c r="J30" s="11"/>
      <c r="K30" s="11"/>
      <c r="L30" s="11">
        <v>5000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21" customHeight="1">
      <c r="A31" s="12"/>
      <c r="B31" s="9" t="s">
        <v>236</v>
      </c>
      <c r="C31" s="9" t="s">
        <v>237</v>
      </c>
      <c r="D31" s="9" t="s">
        <v>96</v>
      </c>
      <c r="E31" s="9" t="s">
        <v>97</v>
      </c>
      <c r="F31" s="9" t="s">
        <v>242</v>
      </c>
      <c r="G31" s="9" t="s">
        <v>243</v>
      </c>
      <c r="H31" s="11">
        <v>1000</v>
      </c>
      <c r="I31" s="11">
        <v>1000</v>
      </c>
      <c r="J31" s="11"/>
      <c r="K31" s="11"/>
      <c r="L31" s="11">
        <v>1000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21" customHeight="1">
      <c r="A32" s="12"/>
      <c r="B32" s="9" t="s">
        <v>236</v>
      </c>
      <c r="C32" s="9" t="s">
        <v>237</v>
      </c>
      <c r="D32" s="9" t="s">
        <v>96</v>
      </c>
      <c r="E32" s="9" t="s">
        <v>97</v>
      </c>
      <c r="F32" s="9" t="s">
        <v>238</v>
      </c>
      <c r="G32" s="9" t="s">
        <v>239</v>
      </c>
      <c r="H32" s="11">
        <v>30000</v>
      </c>
      <c r="I32" s="11">
        <v>30000</v>
      </c>
      <c r="J32" s="11"/>
      <c r="K32" s="11"/>
      <c r="L32" s="11">
        <v>30000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21" customHeight="1">
      <c r="A33" s="12"/>
      <c r="B33" s="9" t="s">
        <v>244</v>
      </c>
      <c r="C33" s="9" t="s">
        <v>245</v>
      </c>
      <c r="D33" s="9" t="s">
        <v>96</v>
      </c>
      <c r="E33" s="9" t="s">
        <v>97</v>
      </c>
      <c r="F33" s="9" t="s">
        <v>246</v>
      </c>
      <c r="G33" s="9" t="s">
        <v>181</v>
      </c>
      <c r="H33" s="11">
        <v>20000</v>
      </c>
      <c r="I33" s="11">
        <v>20000</v>
      </c>
      <c r="J33" s="11"/>
      <c r="K33" s="11"/>
      <c r="L33" s="11">
        <v>20000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21" customHeight="1">
      <c r="A34" s="12"/>
      <c r="B34" s="9" t="s">
        <v>236</v>
      </c>
      <c r="C34" s="9" t="s">
        <v>237</v>
      </c>
      <c r="D34" s="9" t="s">
        <v>96</v>
      </c>
      <c r="E34" s="9" t="s">
        <v>97</v>
      </c>
      <c r="F34" s="9" t="s">
        <v>247</v>
      </c>
      <c r="G34" s="9" t="s">
        <v>248</v>
      </c>
      <c r="H34" s="11">
        <v>30400</v>
      </c>
      <c r="I34" s="11">
        <v>30400</v>
      </c>
      <c r="J34" s="11"/>
      <c r="K34" s="11"/>
      <c r="L34" s="11">
        <v>30400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21" customHeight="1">
      <c r="A35" s="12"/>
      <c r="B35" s="9" t="s">
        <v>249</v>
      </c>
      <c r="C35" s="9" t="s">
        <v>250</v>
      </c>
      <c r="D35" s="9" t="s">
        <v>96</v>
      </c>
      <c r="E35" s="9" t="s">
        <v>97</v>
      </c>
      <c r="F35" s="9" t="s">
        <v>251</v>
      </c>
      <c r="G35" s="9" t="s">
        <v>252</v>
      </c>
      <c r="H35" s="11">
        <v>20362.5</v>
      </c>
      <c r="I35" s="11">
        <v>20362.5</v>
      </c>
      <c r="J35" s="11"/>
      <c r="K35" s="11"/>
      <c r="L35" s="11">
        <v>20362.5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21" customHeight="1">
      <c r="A36" s="12"/>
      <c r="B36" s="9" t="s">
        <v>253</v>
      </c>
      <c r="C36" s="9" t="s">
        <v>254</v>
      </c>
      <c r="D36" s="9" t="s">
        <v>96</v>
      </c>
      <c r="E36" s="9" t="s">
        <v>97</v>
      </c>
      <c r="F36" s="9" t="s">
        <v>255</v>
      </c>
      <c r="G36" s="9" t="s">
        <v>254</v>
      </c>
      <c r="H36" s="11">
        <v>48934.8</v>
      </c>
      <c r="I36" s="11">
        <v>48934.8</v>
      </c>
      <c r="J36" s="11"/>
      <c r="K36" s="11"/>
      <c r="L36" s="11">
        <v>48934.8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21" customHeight="1">
      <c r="A37" s="12"/>
      <c r="B37" s="9" t="s">
        <v>256</v>
      </c>
      <c r="C37" s="9" t="s">
        <v>257</v>
      </c>
      <c r="D37" s="9" t="s">
        <v>96</v>
      </c>
      <c r="E37" s="9" t="s">
        <v>97</v>
      </c>
      <c r="F37" s="9" t="s">
        <v>258</v>
      </c>
      <c r="G37" s="9" t="s">
        <v>257</v>
      </c>
      <c r="H37" s="11">
        <v>36000</v>
      </c>
      <c r="I37" s="11">
        <v>36000</v>
      </c>
      <c r="J37" s="11"/>
      <c r="K37" s="11"/>
      <c r="L37" s="11">
        <v>36000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21" customHeight="1">
      <c r="A38" s="12"/>
      <c r="B38" s="9" t="s">
        <v>259</v>
      </c>
      <c r="C38" s="9" t="s">
        <v>260</v>
      </c>
      <c r="D38" s="9" t="s">
        <v>96</v>
      </c>
      <c r="E38" s="9" t="s">
        <v>97</v>
      </c>
      <c r="F38" s="9" t="s">
        <v>261</v>
      </c>
      <c r="G38" s="9" t="s">
        <v>262</v>
      </c>
      <c r="H38" s="11">
        <v>226800</v>
      </c>
      <c r="I38" s="11">
        <v>226800</v>
      </c>
      <c r="J38" s="11"/>
      <c r="K38" s="11"/>
      <c r="L38" s="11">
        <v>226800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21" customHeight="1">
      <c r="A39" s="12"/>
      <c r="B39" s="9" t="s">
        <v>263</v>
      </c>
      <c r="C39" s="9" t="s">
        <v>264</v>
      </c>
      <c r="D39" s="9" t="s">
        <v>88</v>
      </c>
      <c r="E39" s="9" t="s">
        <v>89</v>
      </c>
      <c r="F39" s="9" t="s">
        <v>265</v>
      </c>
      <c r="G39" s="9" t="s">
        <v>266</v>
      </c>
      <c r="H39" s="11">
        <v>541014</v>
      </c>
      <c r="I39" s="11">
        <v>541014</v>
      </c>
      <c r="J39" s="11"/>
      <c r="K39" s="11"/>
      <c r="L39" s="11">
        <v>541014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21" customHeight="1">
      <c r="A40" s="12"/>
      <c r="B40" s="9" t="s">
        <v>267</v>
      </c>
      <c r="C40" s="9" t="s">
        <v>268</v>
      </c>
      <c r="D40" s="9" t="s">
        <v>104</v>
      </c>
      <c r="E40" s="9" t="s">
        <v>105</v>
      </c>
      <c r="F40" s="9" t="s">
        <v>269</v>
      </c>
      <c r="G40" s="9" t="s">
        <v>270</v>
      </c>
      <c r="H40" s="11">
        <v>120096</v>
      </c>
      <c r="I40" s="11">
        <v>120096</v>
      </c>
      <c r="J40" s="11"/>
      <c r="K40" s="11"/>
      <c r="L40" s="11">
        <v>120096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21" customHeight="1">
      <c r="A41" s="178" t="s">
        <v>127</v>
      </c>
      <c r="B41" s="179"/>
      <c r="C41" s="179"/>
      <c r="D41" s="179"/>
      <c r="E41" s="179"/>
      <c r="F41" s="179"/>
      <c r="G41" s="180"/>
      <c r="H41" s="11">
        <v>5949024.5499999998</v>
      </c>
      <c r="I41" s="11">
        <v>5949024.5499999998</v>
      </c>
      <c r="J41" s="11"/>
      <c r="K41" s="11"/>
      <c r="L41" s="11">
        <v>5949024.5499999998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</sheetData>
  <mergeCells count="30">
    <mergeCell ref="W6:W7"/>
    <mergeCell ref="R6:R7"/>
    <mergeCell ref="S6:S7"/>
    <mergeCell ref="T6:T7"/>
    <mergeCell ref="U6:U7"/>
    <mergeCell ref="V6:V7"/>
    <mergeCell ref="A41:G41"/>
    <mergeCell ref="A4:A7"/>
    <mergeCell ref="B4:B7"/>
    <mergeCell ref="C4:C7"/>
    <mergeCell ref="D4:D7"/>
    <mergeCell ref="E4:E7"/>
    <mergeCell ref="F4:F7"/>
    <mergeCell ref="G4:G7"/>
    <mergeCell ref="A2:W2"/>
    <mergeCell ref="A3:G3"/>
    <mergeCell ref="H4:W4"/>
    <mergeCell ref="I5:M5"/>
    <mergeCell ref="N5:P5"/>
    <mergeCell ref="R5:W5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W24"/>
  <sheetViews>
    <sheetView showZeros="0" topLeftCell="A10" workbookViewId="0"/>
  </sheetViews>
  <sheetFormatPr defaultColWidth="9.1796875" defaultRowHeight="14.25" customHeight="1"/>
  <cols>
    <col min="1" max="1" width="12.453125" customWidth="1"/>
    <col min="2" max="2" width="30.453125" customWidth="1"/>
    <col min="3" max="3" width="32.81640625" customWidth="1"/>
    <col min="4" max="4" width="23.81640625" customWidth="1"/>
    <col min="5" max="5" width="11.1796875" customWidth="1"/>
    <col min="6" max="6" width="17.7265625" customWidth="1"/>
    <col min="7" max="7" width="9.81640625" customWidth="1"/>
    <col min="8" max="8" width="17.7265625" customWidth="1"/>
    <col min="9" max="21" width="19.1796875" customWidth="1"/>
    <col min="22" max="23" width="19.26953125" customWidth="1"/>
  </cols>
  <sheetData>
    <row r="1" spans="1:23" ht="15" customHeight="1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19" t="s">
        <v>271</v>
      </c>
    </row>
    <row r="2" spans="1:23" ht="41.25" customHeight="1">
      <c r="A2" s="113" t="str">
        <f>"2025"&amp;"年部门项目支出预算表"</f>
        <v>2025年部门项目支出预算表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1:23" ht="18.75" customHeight="1">
      <c r="A3" s="155" t="str">
        <f>"单位名称："&amp;"云县卫生健康局"</f>
        <v>单位名称：云县卫生健康局</v>
      </c>
      <c r="B3" s="187"/>
      <c r="C3" s="187"/>
      <c r="D3" s="187"/>
      <c r="E3" s="187"/>
      <c r="F3" s="187"/>
      <c r="G3" s="187"/>
      <c r="H3" s="187"/>
      <c r="I3" s="5"/>
      <c r="J3" s="5"/>
      <c r="K3" s="5"/>
      <c r="L3" s="5"/>
      <c r="M3" s="5"/>
      <c r="N3" s="5"/>
      <c r="O3" s="5"/>
      <c r="P3" s="5"/>
      <c r="Q3" s="5"/>
      <c r="R3" s="1"/>
      <c r="S3" s="1"/>
      <c r="T3" s="1"/>
      <c r="U3" s="3"/>
      <c r="V3" s="1"/>
      <c r="W3" s="19" t="s">
        <v>176</v>
      </c>
    </row>
    <row r="4" spans="1:23" ht="18.75" customHeight="1">
      <c r="A4" s="152" t="s">
        <v>272</v>
      </c>
      <c r="B4" s="190" t="s">
        <v>190</v>
      </c>
      <c r="C4" s="152" t="s">
        <v>191</v>
      </c>
      <c r="D4" s="152" t="s">
        <v>273</v>
      </c>
      <c r="E4" s="190" t="s">
        <v>192</v>
      </c>
      <c r="F4" s="190" t="s">
        <v>193</v>
      </c>
      <c r="G4" s="190" t="s">
        <v>274</v>
      </c>
      <c r="H4" s="190" t="s">
        <v>275</v>
      </c>
      <c r="I4" s="119" t="s">
        <v>56</v>
      </c>
      <c r="J4" s="117" t="s">
        <v>276</v>
      </c>
      <c r="K4" s="149"/>
      <c r="L4" s="149"/>
      <c r="M4" s="118"/>
      <c r="N4" s="117" t="s">
        <v>198</v>
      </c>
      <c r="O4" s="149"/>
      <c r="P4" s="118"/>
      <c r="Q4" s="190" t="s">
        <v>62</v>
      </c>
      <c r="R4" s="117" t="s">
        <v>78</v>
      </c>
      <c r="S4" s="149"/>
      <c r="T4" s="149"/>
      <c r="U4" s="149"/>
      <c r="V4" s="149"/>
      <c r="W4" s="118"/>
    </row>
    <row r="5" spans="1:23" ht="18.75" customHeight="1">
      <c r="A5" s="181"/>
      <c r="B5" s="182"/>
      <c r="C5" s="181"/>
      <c r="D5" s="181"/>
      <c r="E5" s="191"/>
      <c r="F5" s="191"/>
      <c r="G5" s="191"/>
      <c r="H5" s="191"/>
      <c r="I5" s="182"/>
      <c r="J5" s="192" t="s">
        <v>59</v>
      </c>
      <c r="K5" s="166"/>
      <c r="L5" s="190" t="s">
        <v>60</v>
      </c>
      <c r="M5" s="190" t="s">
        <v>61</v>
      </c>
      <c r="N5" s="190" t="s">
        <v>59</v>
      </c>
      <c r="O5" s="190" t="s">
        <v>60</v>
      </c>
      <c r="P5" s="190" t="s">
        <v>61</v>
      </c>
      <c r="Q5" s="191"/>
      <c r="R5" s="190" t="s">
        <v>58</v>
      </c>
      <c r="S5" s="152" t="s">
        <v>65</v>
      </c>
      <c r="T5" s="152" t="s">
        <v>204</v>
      </c>
      <c r="U5" s="152" t="s">
        <v>67</v>
      </c>
      <c r="V5" s="152" t="s">
        <v>68</v>
      </c>
      <c r="W5" s="152" t="s">
        <v>69</v>
      </c>
    </row>
    <row r="6" spans="1:23" ht="18.75" customHeight="1">
      <c r="A6" s="182"/>
      <c r="B6" s="182"/>
      <c r="C6" s="182"/>
      <c r="D6" s="182"/>
      <c r="E6" s="182"/>
      <c r="F6" s="182"/>
      <c r="G6" s="182"/>
      <c r="H6" s="182"/>
      <c r="I6" s="182"/>
      <c r="J6" s="193" t="s">
        <v>58</v>
      </c>
      <c r="K6" s="167"/>
      <c r="L6" s="182"/>
      <c r="M6" s="182"/>
      <c r="N6" s="182"/>
      <c r="O6" s="182"/>
      <c r="P6" s="182"/>
      <c r="Q6" s="182"/>
      <c r="R6" s="182"/>
      <c r="S6" s="184"/>
      <c r="T6" s="184"/>
      <c r="U6" s="184"/>
      <c r="V6" s="184"/>
      <c r="W6" s="184"/>
    </row>
    <row r="7" spans="1:23" ht="18.75" customHeight="1">
      <c r="A7" s="171"/>
      <c r="B7" s="120"/>
      <c r="C7" s="171"/>
      <c r="D7" s="171"/>
      <c r="E7" s="153"/>
      <c r="F7" s="153"/>
      <c r="G7" s="153"/>
      <c r="H7" s="153"/>
      <c r="I7" s="120"/>
      <c r="J7" s="21" t="s">
        <v>58</v>
      </c>
      <c r="K7" s="21" t="s">
        <v>277</v>
      </c>
      <c r="L7" s="153"/>
      <c r="M7" s="153"/>
      <c r="N7" s="153"/>
      <c r="O7" s="153"/>
      <c r="P7" s="153"/>
      <c r="Q7" s="153"/>
      <c r="R7" s="153"/>
      <c r="S7" s="153"/>
      <c r="T7" s="153"/>
      <c r="U7" s="120"/>
      <c r="V7" s="153"/>
      <c r="W7" s="153"/>
    </row>
    <row r="8" spans="1:23" ht="18.75" customHeight="1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5">
        <v>12</v>
      </c>
      <c r="M8" s="65">
        <v>13</v>
      </c>
      <c r="N8" s="65">
        <v>14</v>
      </c>
      <c r="O8" s="65">
        <v>15</v>
      </c>
      <c r="P8" s="65">
        <v>16</v>
      </c>
      <c r="Q8" s="65">
        <v>17</v>
      </c>
      <c r="R8" s="65">
        <v>18</v>
      </c>
      <c r="S8" s="65">
        <v>19</v>
      </c>
      <c r="T8" s="65">
        <v>20</v>
      </c>
      <c r="U8" s="65">
        <v>21</v>
      </c>
      <c r="V8" s="65">
        <v>22</v>
      </c>
      <c r="W8" s="65">
        <v>23</v>
      </c>
    </row>
    <row r="9" spans="1:23" ht="18.75" customHeight="1">
      <c r="A9" s="9"/>
      <c r="B9" s="9"/>
      <c r="C9" s="9" t="s">
        <v>278</v>
      </c>
      <c r="D9" s="9"/>
      <c r="E9" s="9"/>
      <c r="F9" s="9"/>
      <c r="G9" s="9"/>
      <c r="H9" s="9"/>
      <c r="I9" s="11">
        <v>30000</v>
      </c>
      <c r="J9" s="11">
        <v>30000</v>
      </c>
      <c r="K9" s="11">
        <v>30000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8.75" customHeight="1">
      <c r="A10" s="66" t="s">
        <v>279</v>
      </c>
      <c r="B10" s="66" t="s">
        <v>280</v>
      </c>
      <c r="C10" s="9" t="s">
        <v>278</v>
      </c>
      <c r="D10" s="66" t="s">
        <v>71</v>
      </c>
      <c r="E10" s="66" t="s">
        <v>100</v>
      </c>
      <c r="F10" s="66" t="s">
        <v>101</v>
      </c>
      <c r="G10" s="66" t="s">
        <v>238</v>
      </c>
      <c r="H10" s="66" t="s">
        <v>239</v>
      </c>
      <c r="I10" s="11">
        <v>10000</v>
      </c>
      <c r="J10" s="11">
        <v>10000</v>
      </c>
      <c r="K10" s="11">
        <v>10000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8.75" customHeight="1">
      <c r="A11" s="66" t="s">
        <v>279</v>
      </c>
      <c r="B11" s="66" t="s">
        <v>280</v>
      </c>
      <c r="C11" s="9" t="s">
        <v>278</v>
      </c>
      <c r="D11" s="66" t="s">
        <v>71</v>
      </c>
      <c r="E11" s="66" t="s">
        <v>100</v>
      </c>
      <c r="F11" s="66" t="s">
        <v>101</v>
      </c>
      <c r="G11" s="66" t="s">
        <v>247</v>
      </c>
      <c r="H11" s="66" t="s">
        <v>248</v>
      </c>
      <c r="I11" s="11">
        <v>20000</v>
      </c>
      <c r="J11" s="11">
        <v>20000</v>
      </c>
      <c r="K11" s="11">
        <v>20000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18.75" customHeight="1">
      <c r="A12" s="12"/>
      <c r="B12" s="12"/>
      <c r="C12" s="9" t="s">
        <v>281</v>
      </c>
      <c r="D12" s="12"/>
      <c r="E12" s="12"/>
      <c r="F12" s="12"/>
      <c r="G12" s="12"/>
      <c r="H12" s="12"/>
      <c r="I12" s="11">
        <v>50000</v>
      </c>
      <c r="J12" s="11">
        <v>50000</v>
      </c>
      <c r="K12" s="11">
        <v>50000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8.75" customHeight="1">
      <c r="A13" s="66" t="s">
        <v>279</v>
      </c>
      <c r="B13" s="66" t="s">
        <v>282</v>
      </c>
      <c r="C13" s="9" t="s">
        <v>281</v>
      </c>
      <c r="D13" s="66" t="s">
        <v>71</v>
      </c>
      <c r="E13" s="66" t="s">
        <v>116</v>
      </c>
      <c r="F13" s="66" t="s">
        <v>117</v>
      </c>
      <c r="G13" s="66" t="s">
        <v>283</v>
      </c>
      <c r="H13" s="66" t="s">
        <v>284</v>
      </c>
      <c r="I13" s="11">
        <v>50000</v>
      </c>
      <c r="J13" s="11">
        <v>50000</v>
      </c>
      <c r="K13" s="11">
        <v>50000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18.75" customHeight="1">
      <c r="A14" s="12"/>
      <c r="B14" s="12"/>
      <c r="C14" s="9" t="s">
        <v>285</v>
      </c>
      <c r="D14" s="12"/>
      <c r="E14" s="12"/>
      <c r="F14" s="12"/>
      <c r="G14" s="12"/>
      <c r="H14" s="12"/>
      <c r="I14" s="11">
        <v>47935.8</v>
      </c>
      <c r="J14" s="11">
        <v>47935.8</v>
      </c>
      <c r="K14" s="11">
        <v>47935.8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8.75" customHeight="1">
      <c r="A15" s="66" t="s">
        <v>279</v>
      </c>
      <c r="B15" s="66" t="s">
        <v>286</v>
      </c>
      <c r="C15" s="9" t="s">
        <v>285</v>
      </c>
      <c r="D15" s="66" t="s">
        <v>71</v>
      </c>
      <c r="E15" s="66" t="s">
        <v>104</v>
      </c>
      <c r="F15" s="66" t="s">
        <v>105</v>
      </c>
      <c r="G15" s="66" t="s">
        <v>287</v>
      </c>
      <c r="H15" s="66" t="s">
        <v>288</v>
      </c>
      <c r="I15" s="11">
        <v>47935.8</v>
      </c>
      <c r="J15" s="11">
        <v>47935.8</v>
      </c>
      <c r="K15" s="11">
        <v>47935.8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8.75" customHeight="1">
      <c r="A16" s="12"/>
      <c r="B16" s="12"/>
      <c r="C16" s="9" t="s">
        <v>289</v>
      </c>
      <c r="D16" s="12"/>
      <c r="E16" s="12"/>
      <c r="F16" s="12"/>
      <c r="G16" s="12"/>
      <c r="H16" s="12"/>
      <c r="I16" s="11">
        <v>50000</v>
      </c>
      <c r="J16" s="11">
        <v>50000</v>
      </c>
      <c r="K16" s="11">
        <v>50000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18.75" customHeight="1">
      <c r="A17" s="66" t="s">
        <v>279</v>
      </c>
      <c r="B17" s="66" t="s">
        <v>290</v>
      </c>
      <c r="C17" s="9" t="s">
        <v>289</v>
      </c>
      <c r="D17" s="66" t="s">
        <v>71</v>
      </c>
      <c r="E17" s="66" t="s">
        <v>96</v>
      </c>
      <c r="F17" s="66" t="s">
        <v>97</v>
      </c>
      <c r="G17" s="66" t="s">
        <v>238</v>
      </c>
      <c r="H17" s="66" t="s">
        <v>239</v>
      </c>
      <c r="I17" s="11">
        <v>10000</v>
      </c>
      <c r="J17" s="11">
        <v>10000</v>
      </c>
      <c r="K17" s="11">
        <v>10000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18.75" customHeight="1">
      <c r="A18" s="66" t="s">
        <v>279</v>
      </c>
      <c r="B18" s="66" t="s">
        <v>290</v>
      </c>
      <c r="C18" s="9" t="s">
        <v>289</v>
      </c>
      <c r="D18" s="66" t="s">
        <v>71</v>
      </c>
      <c r="E18" s="66" t="s">
        <v>96</v>
      </c>
      <c r="F18" s="66" t="s">
        <v>97</v>
      </c>
      <c r="G18" s="66" t="s">
        <v>247</v>
      </c>
      <c r="H18" s="66" t="s">
        <v>248</v>
      </c>
      <c r="I18" s="11">
        <v>40000</v>
      </c>
      <c r="J18" s="11">
        <v>40000</v>
      </c>
      <c r="K18" s="11">
        <v>40000</v>
      </c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8.75" customHeight="1">
      <c r="A19" s="12"/>
      <c r="B19" s="12"/>
      <c r="C19" s="9" t="s">
        <v>291</v>
      </c>
      <c r="D19" s="12"/>
      <c r="E19" s="12"/>
      <c r="F19" s="12"/>
      <c r="G19" s="12"/>
      <c r="H19" s="12"/>
      <c r="I19" s="11">
        <v>200000</v>
      </c>
      <c r="J19" s="11"/>
      <c r="K19" s="11"/>
      <c r="L19" s="11"/>
      <c r="M19" s="11"/>
      <c r="N19" s="11"/>
      <c r="O19" s="11"/>
      <c r="P19" s="11"/>
      <c r="Q19" s="11"/>
      <c r="R19" s="11">
        <v>200000</v>
      </c>
      <c r="S19" s="11"/>
      <c r="T19" s="11"/>
      <c r="U19" s="11"/>
      <c r="V19" s="11"/>
      <c r="W19" s="11">
        <v>200000</v>
      </c>
    </row>
    <row r="20" spans="1:23" ht="18.75" customHeight="1">
      <c r="A20" s="66" t="s">
        <v>279</v>
      </c>
      <c r="B20" s="66" t="s">
        <v>292</v>
      </c>
      <c r="C20" s="9" t="s">
        <v>291</v>
      </c>
      <c r="D20" s="66" t="s">
        <v>71</v>
      </c>
      <c r="E20" s="66" t="s">
        <v>126</v>
      </c>
      <c r="F20" s="66" t="s">
        <v>83</v>
      </c>
      <c r="G20" s="66" t="s">
        <v>238</v>
      </c>
      <c r="H20" s="66" t="s">
        <v>239</v>
      </c>
      <c r="I20" s="11">
        <v>100000</v>
      </c>
      <c r="J20" s="11"/>
      <c r="K20" s="11"/>
      <c r="L20" s="11"/>
      <c r="M20" s="11"/>
      <c r="N20" s="11"/>
      <c r="O20" s="11"/>
      <c r="P20" s="11"/>
      <c r="Q20" s="11"/>
      <c r="R20" s="11">
        <v>100000</v>
      </c>
      <c r="S20" s="11"/>
      <c r="T20" s="11"/>
      <c r="U20" s="11"/>
      <c r="V20" s="11"/>
      <c r="W20" s="11">
        <v>100000</v>
      </c>
    </row>
    <row r="21" spans="1:23" ht="18.75" customHeight="1">
      <c r="A21" s="66" t="s">
        <v>279</v>
      </c>
      <c r="B21" s="66" t="s">
        <v>292</v>
      </c>
      <c r="C21" s="9" t="s">
        <v>291</v>
      </c>
      <c r="D21" s="66" t="s">
        <v>71</v>
      </c>
      <c r="E21" s="66" t="s">
        <v>126</v>
      </c>
      <c r="F21" s="66" t="s">
        <v>83</v>
      </c>
      <c r="G21" s="66" t="s">
        <v>247</v>
      </c>
      <c r="H21" s="66" t="s">
        <v>248</v>
      </c>
      <c r="I21" s="11">
        <v>100000</v>
      </c>
      <c r="J21" s="11"/>
      <c r="K21" s="11"/>
      <c r="L21" s="11"/>
      <c r="M21" s="11"/>
      <c r="N21" s="11"/>
      <c r="O21" s="11"/>
      <c r="P21" s="11"/>
      <c r="Q21" s="11"/>
      <c r="R21" s="11">
        <v>100000</v>
      </c>
      <c r="S21" s="11"/>
      <c r="T21" s="11"/>
      <c r="U21" s="11"/>
      <c r="V21" s="11"/>
      <c r="W21" s="11">
        <v>100000</v>
      </c>
    </row>
    <row r="22" spans="1:23" ht="18.75" customHeight="1">
      <c r="A22" s="12"/>
      <c r="B22" s="12"/>
      <c r="C22" s="9" t="s">
        <v>293</v>
      </c>
      <c r="D22" s="12"/>
      <c r="E22" s="12"/>
      <c r="F22" s="12"/>
      <c r="G22" s="12"/>
      <c r="H22" s="12"/>
      <c r="I22" s="11">
        <v>5160</v>
      </c>
      <c r="J22" s="11">
        <v>5160</v>
      </c>
      <c r="K22" s="11">
        <v>5160</v>
      </c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8.75" customHeight="1">
      <c r="A23" s="66" t="s">
        <v>279</v>
      </c>
      <c r="B23" s="66" t="s">
        <v>294</v>
      </c>
      <c r="C23" s="9" t="s">
        <v>293</v>
      </c>
      <c r="D23" s="66" t="s">
        <v>71</v>
      </c>
      <c r="E23" s="66" t="s">
        <v>104</v>
      </c>
      <c r="F23" s="66" t="s">
        <v>105</v>
      </c>
      <c r="G23" s="66" t="s">
        <v>287</v>
      </c>
      <c r="H23" s="66" t="s">
        <v>288</v>
      </c>
      <c r="I23" s="11">
        <v>5160</v>
      </c>
      <c r="J23" s="11">
        <v>5160</v>
      </c>
      <c r="K23" s="11">
        <v>5160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8.75" customHeight="1">
      <c r="A24" s="178" t="s">
        <v>127</v>
      </c>
      <c r="B24" s="188"/>
      <c r="C24" s="188"/>
      <c r="D24" s="188"/>
      <c r="E24" s="188"/>
      <c r="F24" s="188"/>
      <c r="G24" s="188"/>
      <c r="H24" s="189"/>
      <c r="I24" s="11">
        <v>383095.8</v>
      </c>
      <c r="J24" s="11">
        <v>183095.8</v>
      </c>
      <c r="K24" s="11">
        <v>183095.8</v>
      </c>
      <c r="L24" s="11"/>
      <c r="M24" s="11"/>
      <c r="N24" s="11"/>
      <c r="O24" s="11"/>
      <c r="P24" s="11"/>
      <c r="Q24" s="11"/>
      <c r="R24" s="11">
        <v>200000</v>
      </c>
      <c r="S24" s="11"/>
      <c r="T24" s="11"/>
      <c r="U24" s="11"/>
      <c r="V24" s="11"/>
      <c r="W24" s="11">
        <v>200000</v>
      </c>
    </row>
  </sheetData>
  <mergeCells count="28">
    <mergeCell ref="V5:V7"/>
    <mergeCell ref="W5:W7"/>
    <mergeCell ref="J5:K6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J36"/>
  <sheetViews>
    <sheetView showZeros="0" topLeftCell="A17" workbookViewId="0">
      <selection activeCell="B30" sqref="B30"/>
    </sheetView>
  </sheetViews>
  <sheetFormatPr defaultColWidth="9.1796875" defaultRowHeight="12" customHeight="1"/>
  <cols>
    <col min="1" max="1" width="34.26953125" customWidth="1"/>
    <col min="2" max="2" width="48" customWidth="1"/>
    <col min="3" max="5" width="18.26953125" customWidth="1"/>
    <col min="6" max="6" width="12" customWidth="1"/>
    <col min="7" max="7" width="17" customWidth="1"/>
    <col min="8" max="9" width="12" customWidth="1"/>
    <col min="10" max="10" width="27.54296875" customWidth="1"/>
  </cols>
  <sheetData>
    <row r="1" spans="1:10" ht="15" customHeight="1">
      <c r="J1" s="48" t="s">
        <v>295</v>
      </c>
    </row>
    <row r="2" spans="1:10" ht="36.75" customHeight="1">
      <c r="A2" s="113" t="str">
        <f>"2025"&amp;"年部门项目支出绩效目标表"</f>
        <v>2025年部门项目支出绩效目标表</v>
      </c>
      <c r="B2" s="174"/>
      <c r="C2" s="174"/>
      <c r="D2" s="174"/>
      <c r="E2" s="174"/>
      <c r="F2" s="168"/>
      <c r="G2" s="174"/>
      <c r="H2" s="168"/>
      <c r="I2" s="168"/>
      <c r="J2" s="174"/>
    </row>
    <row r="3" spans="1:10" ht="18.75" customHeight="1">
      <c r="A3" s="155" t="str">
        <f>"单位名称："&amp;"云县卫生健康局"</f>
        <v>单位名称：云县卫生健康局</v>
      </c>
      <c r="B3" s="194"/>
      <c r="C3" s="194"/>
      <c r="D3" s="194"/>
      <c r="E3" s="194"/>
      <c r="F3" s="195"/>
      <c r="G3" s="194"/>
      <c r="H3" s="195"/>
    </row>
    <row r="4" spans="1:10" ht="18.75" customHeight="1">
      <c r="A4" s="21" t="s">
        <v>296</v>
      </c>
      <c r="B4" s="21" t="s">
        <v>297</v>
      </c>
      <c r="C4" s="21" t="s">
        <v>298</v>
      </c>
      <c r="D4" s="21" t="s">
        <v>299</v>
      </c>
      <c r="E4" s="21" t="s">
        <v>300</v>
      </c>
      <c r="F4" s="24" t="s">
        <v>301</v>
      </c>
      <c r="G4" s="21" t="s">
        <v>302</v>
      </c>
      <c r="H4" s="24" t="s">
        <v>303</v>
      </c>
      <c r="I4" s="24" t="s">
        <v>304</v>
      </c>
      <c r="J4" s="21" t="s">
        <v>305</v>
      </c>
    </row>
    <row r="5" spans="1:10" ht="18.75" customHeight="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spans="1:10" ht="18.75" customHeight="1">
      <c r="A6" s="17" t="s">
        <v>71</v>
      </c>
      <c r="B6" s="22"/>
      <c r="C6" s="22"/>
      <c r="D6" s="22"/>
      <c r="E6" s="25"/>
      <c r="F6" s="26"/>
      <c r="G6" s="25"/>
      <c r="H6" s="26"/>
      <c r="I6" s="26"/>
      <c r="J6" s="25"/>
    </row>
    <row r="7" spans="1:10" ht="18.75" customHeight="1">
      <c r="A7" s="196" t="s">
        <v>291</v>
      </c>
      <c r="B7" s="197" t="s">
        <v>306</v>
      </c>
      <c r="C7" s="9" t="s">
        <v>307</v>
      </c>
      <c r="D7" s="9" t="s">
        <v>308</v>
      </c>
      <c r="E7" s="17" t="s">
        <v>309</v>
      </c>
      <c r="F7" s="9" t="s">
        <v>310</v>
      </c>
      <c r="G7" s="17" t="s">
        <v>311</v>
      </c>
      <c r="H7" s="9" t="s">
        <v>312</v>
      </c>
      <c r="I7" s="9" t="s">
        <v>313</v>
      </c>
      <c r="J7" s="17" t="s">
        <v>314</v>
      </c>
    </row>
    <row r="8" spans="1:10" ht="18.75" customHeight="1">
      <c r="A8" s="196" t="s">
        <v>291</v>
      </c>
      <c r="B8" s="197" t="s">
        <v>306</v>
      </c>
      <c r="C8" s="9" t="s">
        <v>315</v>
      </c>
      <c r="D8" s="9" t="s">
        <v>316</v>
      </c>
      <c r="E8" s="17" t="s">
        <v>317</v>
      </c>
      <c r="F8" s="9" t="s">
        <v>310</v>
      </c>
      <c r="G8" s="17" t="s">
        <v>318</v>
      </c>
      <c r="H8" s="9"/>
      <c r="I8" s="9" t="s">
        <v>319</v>
      </c>
      <c r="J8" s="17" t="s">
        <v>317</v>
      </c>
    </row>
    <row r="9" spans="1:10" ht="18.75" customHeight="1">
      <c r="A9" s="196" t="s">
        <v>291</v>
      </c>
      <c r="B9" s="197" t="s">
        <v>306</v>
      </c>
      <c r="C9" s="9" t="s">
        <v>320</v>
      </c>
      <c r="D9" s="9" t="s">
        <v>321</v>
      </c>
      <c r="E9" s="17" t="s">
        <v>322</v>
      </c>
      <c r="F9" s="9" t="s">
        <v>310</v>
      </c>
      <c r="G9" s="17" t="s">
        <v>323</v>
      </c>
      <c r="H9" s="9" t="s">
        <v>324</v>
      </c>
      <c r="I9" s="9" t="s">
        <v>313</v>
      </c>
      <c r="J9" s="17" t="s">
        <v>325</v>
      </c>
    </row>
    <row r="10" spans="1:10" ht="18.75" customHeight="1">
      <c r="A10" s="196" t="s">
        <v>289</v>
      </c>
      <c r="B10" s="197" t="s">
        <v>326</v>
      </c>
      <c r="C10" s="9" t="s">
        <v>307</v>
      </c>
      <c r="D10" s="9" t="s">
        <v>308</v>
      </c>
      <c r="E10" s="17" t="s">
        <v>327</v>
      </c>
      <c r="F10" s="9" t="s">
        <v>328</v>
      </c>
      <c r="G10" s="17" t="s">
        <v>329</v>
      </c>
      <c r="H10" s="9" t="s">
        <v>324</v>
      </c>
      <c r="I10" s="9" t="s">
        <v>313</v>
      </c>
      <c r="J10" s="17" t="s">
        <v>330</v>
      </c>
    </row>
    <row r="11" spans="1:10" ht="18.75" customHeight="1">
      <c r="A11" s="196" t="s">
        <v>289</v>
      </c>
      <c r="B11" s="197" t="s">
        <v>326</v>
      </c>
      <c r="C11" s="9" t="s">
        <v>307</v>
      </c>
      <c r="D11" s="9" t="s">
        <v>308</v>
      </c>
      <c r="E11" s="17" t="s">
        <v>331</v>
      </c>
      <c r="F11" s="9" t="s">
        <v>328</v>
      </c>
      <c r="G11" s="17" t="s">
        <v>332</v>
      </c>
      <c r="H11" s="9" t="s">
        <v>312</v>
      </c>
      <c r="I11" s="9" t="s">
        <v>313</v>
      </c>
      <c r="J11" s="17" t="s">
        <v>333</v>
      </c>
    </row>
    <row r="12" spans="1:10" ht="18.75" customHeight="1">
      <c r="A12" s="196" t="s">
        <v>289</v>
      </c>
      <c r="B12" s="197" t="s">
        <v>326</v>
      </c>
      <c r="C12" s="9" t="s">
        <v>315</v>
      </c>
      <c r="D12" s="9" t="s">
        <v>316</v>
      </c>
      <c r="E12" s="17" t="s">
        <v>334</v>
      </c>
      <c r="F12" s="9" t="s">
        <v>335</v>
      </c>
      <c r="G12" s="17" t="s">
        <v>336</v>
      </c>
      <c r="H12" s="9" t="s">
        <v>337</v>
      </c>
      <c r="I12" s="9" t="s">
        <v>319</v>
      </c>
      <c r="J12" s="17" t="s">
        <v>338</v>
      </c>
    </row>
    <row r="13" spans="1:10" ht="18.75" customHeight="1">
      <c r="A13" s="196" t="s">
        <v>289</v>
      </c>
      <c r="B13" s="197" t="s">
        <v>326</v>
      </c>
      <c r="C13" s="9" t="s">
        <v>320</v>
      </c>
      <c r="D13" s="9" t="s">
        <v>321</v>
      </c>
      <c r="E13" s="17" t="s">
        <v>321</v>
      </c>
      <c r="F13" s="9" t="s">
        <v>328</v>
      </c>
      <c r="G13" s="17" t="s">
        <v>339</v>
      </c>
      <c r="H13" s="9" t="s">
        <v>324</v>
      </c>
      <c r="I13" s="9" t="s">
        <v>313</v>
      </c>
      <c r="J13" s="17" t="s">
        <v>340</v>
      </c>
    </row>
    <row r="14" spans="1:10" ht="18.75" customHeight="1">
      <c r="A14" s="196" t="s">
        <v>285</v>
      </c>
      <c r="B14" s="197" t="s">
        <v>341</v>
      </c>
      <c r="C14" s="9" t="s">
        <v>307</v>
      </c>
      <c r="D14" s="9" t="s">
        <v>308</v>
      </c>
      <c r="E14" s="17" t="s">
        <v>342</v>
      </c>
      <c r="F14" s="9" t="s">
        <v>310</v>
      </c>
      <c r="G14" s="17" t="s">
        <v>343</v>
      </c>
      <c r="H14" s="9" t="s">
        <v>344</v>
      </c>
      <c r="I14" s="9" t="s">
        <v>313</v>
      </c>
      <c r="J14" s="17" t="s">
        <v>345</v>
      </c>
    </row>
    <row r="15" spans="1:10" ht="18.75" customHeight="1">
      <c r="A15" s="196" t="s">
        <v>285</v>
      </c>
      <c r="B15" s="197" t="s">
        <v>341</v>
      </c>
      <c r="C15" s="9" t="s">
        <v>307</v>
      </c>
      <c r="D15" s="9" t="s">
        <v>308</v>
      </c>
      <c r="E15" s="17" t="s">
        <v>346</v>
      </c>
      <c r="F15" s="9" t="s">
        <v>310</v>
      </c>
      <c r="G15" s="17" t="s">
        <v>347</v>
      </c>
      <c r="H15" s="9" t="s">
        <v>344</v>
      </c>
      <c r="I15" s="9" t="s">
        <v>313</v>
      </c>
      <c r="J15" s="17" t="s">
        <v>348</v>
      </c>
    </row>
    <row r="16" spans="1:10" ht="18.75" customHeight="1">
      <c r="A16" s="196" t="s">
        <v>285</v>
      </c>
      <c r="B16" s="197" t="s">
        <v>341</v>
      </c>
      <c r="C16" s="9" t="s">
        <v>307</v>
      </c>
      <c r="D16" s="9" t="s">
        <v>308</v>
      </c>
      <c r="E16" s="17" t="s">
        <v>349</v>
      </c>
      <c r="F16" s="9" t="s">
        <v>310</v>
      </c>
      <c r="G16" s="17" t="s">
        <v>350</v>
      </c>
      <c r="H16" s="9" t="s">
        <v>344</v>
      </c>
      <c r="I16" s="9" t="s">
        <v>313</v>
      </c>
      <c r="J16" s="17" t="s">
        <v>351</v>
      </c>
    </row>
    <row r="17" spans="1:10" ht="18.75" customHeight="1">
      <c r="A17" s="196" t="s">
        <v>285</v>
      </c>
      <c r="B17" s="197" t="s">
        <v>341</v>
      </c>
      <c r="C17" s="9" t="s">
        <v>307</v>
      </c>
      <c r="D17" s="9" t="s">
        <v>308</v>
      </c>
      <c r="E17" s="17" t="s">
        <v>352</v>
      </c>
      <c r="F17" s="9" t="s">
        <v>310</v>
      </c>
      <c r="G17" s="17" t="s">
        <v>353</v>
      </c>
      <c r="H17" s="9" t="s">
        <v>344</v>
      </c>
      <c r="I17" s="9" t="s">
        <v>313</v>
      </c>
      <c r="J17" s="17" t="s">
        <v>354</v>
      </c>
    </row>
    <row r="18" spans="1:10" ht="18.75" customHeight="1">
      <c r="A18" s="196" t="s">
        <v>285</v>
      </c>
      <c r="B18" s="197" t="s">
        <v>341</v>
      </c>
      <c r="C18" s="9" t="s">
        <v>307</v>
      </c>
      <c r="D18" s="9" t="s">
        <v>308</v>
      </c>
      <c r="E18" s="17" t="s">
        <v>355</v>
      </c>
      <c r="F18" s="9" t="s">
        <v>310</v>
      </c>
      <c r="G18" s="17" t="s">
        <v>174</v>
      </c>
      <c r="H18" s="9" t="s">
        <v>356</v>
      </c>
      <c r="I18" s="9" t="s">
        <v>313</v>
      </c>
      <c r="J18" s="17" t="s">
        <v>357</v>
      </c>
    </row>
    <row r="19" spans="1:10" ht="18.75" customHeight="1">
      <c r="A19" s="196" t="s">
        <v>285</v>
      </c>
      <c r="B19" s="197" t="s">
        <v>341</v>
      </c>
      <c r="C19" s="9" t="s">
        <v>307</v>
      </c>
      <c r="D19" s="9" t="s">
        <v>358</v>
      </c>
      <c r="E19" s="17" t="s">
        <v>359</v>
      </c>
      <c r="F19" s="9" t="s">
        <v>310</v>
      </c>
      <c r="G19" s="17" t="s">
        <v>323</v>
      </c>
      <c r="H19" s="9" t="s">
        <v>324</v>
      </c>
      <c r="I19" s="9" t="s">
        <v>313</v>
      </c>
      <c r="J19" s="17" t="s">
        <v>360</v>
      </c>
    </row>
    <row r="20" spans="1:10" ht="18.75" customHeight="1">
      <c r="A20" s="196" t="s">
        <v>285</v>
      </c>
      <c r="B20" s="197" t="s">
        <v>341</v>
      </c>
      <c r="C20" s="9" t="s">
        <v>307</v>
      </c>
      <c r="D20" s="9" t="s">
        <v>361</v>
      </c>
      <c r="E20" s="17" t="s">
        <v>362</v>
      </c>
      <c r="F20" s="9" t="s">
        <v>310</v>
      </c>
      <c r="G20" s="17" t="s">
        <v>323</v>
      </c>
      <c r="H20" s="9" t="s">
        <v>324</v>
      </c>
      <c r="I20" s="9" t="s">
        <v>313</v>
      </c>
      <c r="J20" s="17" t="s">
        <v>363</v>
      </c>
    </row>
    <row r="21" spans="1:10" ht="18.75" customHeight="1">
      <c r="A21" s="196" t="s">
        <v>285</v>
      </c>
      <c r="B21" s="197" t="s">
        <v>341</v>
      </c>
      <c r="C21" s="9" t="s">
        <v>315</v>
      </c>
      <c r="D21" s="9" t="s">
        <v>364</v>
      </c>
      <c r="E21" s="17" t="s">
        <v>365</v>
      </c>
      <c r="F21" s="9" t="s">
        <v>310</v>
      </c>
      <c r="G21" s="17" t="s">
        <v>366</v>
      </c>
      <c r="H21" s="9"/>
      <c r="I21" s="9" t="s">
        <v>319</v>
      </c>
      <c r="J21" s="17" t="s">
        <v>367</v>
      </c>
    </row>
    <row r="22" spans="1:10" ht="18.75" customHeight="1">
      <c r="A22" s="196" t="s">
        <v>285</v>
      </c>
      <c r="B22" s="197" t="s">
        <v>341</v>
      </c>
      <c r="C22" s="9" t="s">
        <v>320</v>
      </c>
      <c r="D22" s="9" t="s">
        <v>321</v>
      </c>
      <c r="E22" s="17" t="s">
        <v>368</v>
      </c>
      <c r="F22" s="9" t="s">
        <v>310</v>
      </c>
      <c r="G22" s="17" t="s">
        <v>369</v>
      </c>
      <c r="H22" s="9" t="s">
        <v>324</v>
      </c>
      <c r="I22" s="9" t="s">
        <v>313</v>
      </c>
      <c r="J22" s="17" t="s">
        <v>370</v>
      </c>
    </row>
    <row r="23" spans="1:10" ht="18.75" customHeight="1">
      <c r="A23" s="196" t="s">
        <v>278</v>
      </c>
      <c r="B23" s="197" t="s">
        <v>371</v>
      </c>
      <c r="C23" s="9" t="s">
        <v>307</v>
      </c>
      <c r="D23" s="9" t="s">
        <v>308</v>
      </c>
      <c r="E23" s="17" t="s">
        <v>372</v>
      </c>
      <c r="F23" s="9" t="s">
        <v>310</v>
      </c>
      <c r="G23" s="17" t="s">
        <v>170</v>
      </c>
      <c r="H23" s="9" t="s">
        <v>373</v>
      </c>
      <c r="I23" s="9" t="s">
        <v>313</v>
      </c>
      <c r="J23" s="17" t="s">
        <v>374</v>
      </c>
    </row>
    <row r="24" spans="1:10" ht="18.75" customHeight="1">
      <c r="A24" s="196" t="s">
        <v>278</v>
      </c>
      <c r="B24" s="197" t="s">
        <v>371</v>
      </c>
      <c r="C24" s="9" t="s">
        <v>307</v>
      </c>
      <c r="D24" s="9" t="s">
        <v>308</v>
      </c>
      <c r="E24" s="17" t="s">
        <v>375</v>
      </c>
      <c r="F24" s="9" t="s">
        <v>310</v>
      </c>
      <c r="G24" s="17" t="s">
        <v>343</v>
      </c>
      <c r="H24" s="9" t="s">
        <v>373</v>
      </c>
      <c r="I24" s="9" t="s">
        <v>313</v>
      </c>
      <c r="J24" s="17" t="s">
        <v>376</v>
      </c>
    </row>
    <row r="25" spans="1:10" ht="18.75" customHeight="1">
      <c r="A25" s="196" t="s">
        <v>278</v>
      </c>
      <c r="B25" s="197" t="s">
        <v>371</v>
      </c>
      <c r="C25" s="9" t="s">
        <v>307</v>
      </c>
      <c r="D25" s="9" t="s">
        <v>377</v>
      </c>
      <c r="E25" s="17" t="s">
        <v>378</v>
      </c>
      <c r="F25" s="9" t="s">
        <v>310</v>
      </c>
      <c r="G25" s="17" t="s">
        <v>379</v>
      </c>
      <c r="H25" s="9" t="s">
        <v>380</v>
      </c>
      <c r="I25" s="9" t="s">
        <v>313</v>
      </c>
      <c r="J25" s="17" t="s">
        <v>379</v>
      </c>
    </row>
    <row r="26" spans="1:10" ht="18.75" customHeight="1">
      <c r="A26" s="196" t="s">
        <v>278</v>
      </c>
      <c r="B26" s="197" t="s">
        <v>371</v>
      </c>
      <c r="C26" s="9" t="s">
        <v>315</v>
      </c>
      <c r="D26" s="9" t="s">
        <v>381</v>
      </c>
      <c r="E26" s="17" t="s">
        <v>382</v>
      </c>
      <c r="F26" s="9" t="s">
        <v>328</v>
      </c>
      <c r="G26" s="17" t="s">
        <v>383</v>
      </c>
      <c r="H26" s="9" t="s">
        <v>324</v>
      </c>
      <c r="I26" s="9" t="s">
        <v>313</v>
      </c>
      <c r="J26" s="17" t="s">
        <v>384</v>
      </c>
    </row>
    <row r="27" spans="1:10" ht="18.75" customHeight="1">
      <c r="A27" s="196" t="s">
        <v>278</v>
      </c>
      <c r="B27" s="197" t="s">
        <v>371</v>
      </c>
      <c r="C27" s="9" t="s">
        <v>315</v>
      </c>
      <c r="D27" s="9" t="s">
        <v>316</v>
      </c>
      <c r="E27" s="17" t="s">
        <v>385</v>
      </c>
      <c r="F27" s="9" t="s">
        <v>310</v>
      </c>
      <c r="G27" s="17" t="s">
        <v>386</v>
      </c>
      <c r="H27" s="9"/>
      <c r="I27" s="9" t="s">
        <v>319</v>
      </c>
      <c r="J27" s="17" t="s">
        <v>385</v>
      </c>
    </row>
    <row r="28" spans="1:10" ht="18.75" customHeight="1">
      <c r="A28" s="196" t="s">
        <v>278</v>
      </c>
      <c r="B28" s="197" t="s">
        <v>371</v>
      </c>
      <c r="C28" s="9" t="s">
        <v>320</v>
      </c>
      <c r="D28" s="9" t="s">
        <v>321</v>
      </c>
      <c r="E28" s="17" t="s">
        <v>387</v>
      </c>
      <c r="F28" s="9" t="s">
        <v>328</v>
      </c>
      <c r="G28" s="17" t="s">
        <v>383</v>
      </c>
      <c r="H28" s="9" t="s">
        <v>324</v>
      </c>
      <c r="I28" s="9" t="s">
        <v>313</v>
      </c>
      <c r="J28" s="17" t="s">
        <v>388</v>
      </c>
    </row>
    <row r="29" spans="1:10" ht="18.75" customHeight="1">
      <c r="A29" s="196" t="s">
        <v>293</v>
      </c>
      <c r="B29" s="239" t="s">
        <v>474</v>
      </c>
      <c r="C29" s="9" t="s">
        <v>307</v>
      </c>
      <c r="D29" s="9" t="s">
        <v>308</v>
      </c>
      <c r="E29" s="17" t="s">
        <v>389</v>
      </c>
      <c r="F29" s="9" t="s">
        <v>310</v>
      </c>
      <c r="G29" s="17" t="s">
        <v>390</v>
      </c>
      <c r="H29" s="9" t="s">
        <v>356</v>
      </c>
      <c r="I29" s="9" t="s">
        <v>313</v>
      </c>
      <c r="J29" s="17" t="s">
        <v>391</v>
      </c>
    </row>
    <row r="30" spans="1:10" ht="18.75" customHeight="1">
      <c r="A30" s="196" t="s">
        <v>293</v>
      </c>
      <c r="B30" s="239" t="s">
        <v>474</v>
      </c>
      <c r="C30" s="9" t="s">
        <v>315</v>
      </c>
      <c r="D30" s="9" t="s">
        <v>381</v>
      </c>
      <c r="E30" s="17" t="s">
        <v>365</v>
      </c>
      <c r="F30" s="9" t="s">
        <v>310</v>
      </c>
      <c r="G30" s="17" t="s">
        <v>366</v>
      </c>
      <c r="H30" s="9"/>
      <c r="I30" s="9" t="s">
        <v>319</v>
      </c>
      <c r="J30" s="17" t="s">
        <v>367</v>
      </c>
    </row>
    <row r="31" spans="1:10" ht="18.75" customHeight="1">
      <c r="A31" s="196" t="s">
        <v>293</v>
      </c>
      <c r="B31" s="239" t="s">
        <v>474</v>
      </c>
      <c r="C31" s="9" t="s">
        <v>320</v>
      </c>
      <c r="D31" s="9" t="s">
        <v>321</v>
      </c>
      <c r="E31" s="17" t="s">
        <v>392</v>
      </c>
      <c r="F31" s="9" t="s">
        <v>310</v>
      </c>
      <c r="G31" s="17" t="s">
        <v>393</v>
      </c>
      <c r="H31" s="9" t="s">
        <v>356</v>
      </c>
      <c r="I31" s="9" t="s">
        <v>313</v>
      </c>
      <c r="J31" s="17" t="s">
        <v>394</v>
      </c>
    </row>
    <row r="32" spans="1:10" ht="18.75" customHeight="1">
      <c r="A32" s="196" t="s">
        <v>281</v>
      </c>
      <c r="B32" s="197" t="s">
        <v>395</v>
      </c>
      <c r="C32" s="9" t="s">
        <v>307</v>
      </c>
      <c r="D32" s="9" t="s">
        <v>308</v>
      </c>
      <c r="E32" s="17" t="s">
        <v>396</v>
      </c>
      <c r="F32" s="9" t="s">
        <v>310</v>
      </c>
      <c r="G32" s="17" t="s">
        <v>323</v>
      </c>
      <c r="H32" s="9" t="s">
        <v>324</v>
      </c>
      <c r="I32" s="9" t="s">
        <v>313</v>
      </c>
      <c r="J32" s="17" t="s">
        <v>397</v>
      </c>
    </row>
    <row r="33" spans="1:10" ht="18.75" customHeight="1">
      <c r="A33" s="196" t="s">
        <v>281</v>
      </c>
      <c r="B33" s="197" t="s">
        <v>395</v>
      </c>
      <c r="C33" s="9" t="s">
        <v>307</v>
      </c>
      <c r="D33" s="9" t="s">
        <v>358</v>
      </c>
      <c r="E33" s="17" t="s">
        <v>398</v>
      </c>
      <c r="F33" s="9" t="s">
        <v>310</v>
      </c>
      <c r="G33" s="17" t="s">
        <v>323</v>
      </c>
      <c r="H33" s="9" t="s">
        <v>324</v>
      </c>
      <c r="I33" s="9" t="s">
        <v>313</v>
      </c>
      <c r="J33" s="17" t="s">
        <v>399</v>
      </c>
    </row>
    <row r="34" spans="1:10" ht="18.75" customHeight="1">
      <c r="A34" s="196" t="s">
        <v>281</v>
      </c>
      <c r="B34" s="197" t="s">
        <v>395</v>
      </c>
      <c r="C34" s="9" t="s">
        <v>307</v>
      </c>
      <c r="D34" s="9" t="s">
        <v>361</v>
      </c>
      <c r="E34" s="17" t="s">
        <v>400</v>
      </c>
      <c r="F34" s="9" t="s">
        <v>310</v>
      </c>
      <c r="G34" s="17" t="s">
        <v>401</v>
      </c>
      <c r="H34" s="9" t="s">
        <v>337</v>
      </c>
      <c r="I34" s="9" t="s">
        <v>319</v>
      </c>
      <c r="J34" s="17" t="s">
        <v>402</v>
      </c>
    </row>
    <row r="35" spans="1:10" ht="18.75" customHeight="1">
      <c r="A35" s="196" t="s">
        <v>281</v>
      </c>
      <c r="B35" s="197" t="s">
        <v>395</v>
      </c>
      <c r="C35" s="9" t="s">
        <v>315</v>
      </c>
      <c r="D35" s="9" t="s">
        <v>381</v>
      </c>
      <c r="E35" s="17" t="s">
        <v>403</v>
      </c>
      <c r="F35" s="9" t="s">
        <v>335</v>
      </c>
      <c r="G35" s="17" t="s">
        <v>336</v>
      </c>
      <c r="H35" s="9" t="s">
        <v>324</v>
      </c>
      <c r="I35" s="9" t="s">
        <v>313</v>
      </c>
      <c r="J35" s="17" t="s">
        <v>404</v>
      </c>
    </row>
    <row r="36" spans="1:10" ht="18.75" customHeight="1">
      <c r="A36" s="196" t="s">
        <v>281</v>
      </c>
      <c r="B36" s="197" t="s">
        <v>395</v>
      </c>
      <c r="C36" s="9" t="s">
        <v>320</v>
      </c>
      <c r="D36" s="9" t="s">
        <v>321</v>
      </c>
      <c r="E36" s="17" t="s">
        <v>405</v>
      </c>
      <c r="F36" s="9" t="s">
        <v>335</v>
      </c>
      <c r="G36" s="17" t="s">
        <v>336</v>
      </c>
      <c r="H36" s="9" t="s">
        <v>324</v>
      </c>
      <c r="I36" s="9" t="s">
        <v>313</v>
      </c>
      <c r="J36" s="17" t="s">
        <v>406</v>
      </c>
    </row>
  </sheetData>
  <mergeCells count="13">
    <mergeCell ref="A23:A28"/>
    <mergeCell ref="A29:A31"/>
    <mergeCell ref="A32:A36"/>
    <mergeCell ref="B7:B9"/>
    <mergeCell ref="B10:B13"/>
    <mergeCell ref="B14:B22"/>
    <mergeCell ref="B23:B28"/>
    <mergeCell ref="B32:B36"/>
    <mergeCell ref="A2:J2"/>
    <mergeCell ref="A3:H3"/>
    <mergeCell ref="A7:A9"/>
    <mergeCell ref="A10:A13"/>
    <mergeCell ref="A14:A22"/>
  </mergeCells>
  <phoneticPr fontId="1" type="noConversion"/>
  <printOptions horizontalCentered="1"/>
  <pageMargins left="1" right="1" top="0.75" bottom="0.75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F10"/>
  <sheetViews>
    <sheetView showZeros="0" tabSelected="1" workbookViewId="0">
      <selection activeCell="A10" sqref="A10:XFD10"/>
    </sheetView>
  </sheetViews>
  <sheetFormatPr defaultColWidth="9.1796875" defaultRowHeight="14.25" customHeight="1"/>
  <cols>
    <col min="1" max="1" width="32.1796875" customWidth="1"/>
    <col min="2" max="2" width="16.81640625" customWidth="1"/>
    <col min="3" max="3" width="32.1796875" customWidth="1"/>
    <col min="4" max="6" width="28.54296875" customWidth="1"/>
  </cols>
  <sheetData>
    <row r="1" spans="1:6" ht="15" customHeight="1">
      <c r="A1" s="57">
        <v>1</v>
      </c>
      <c r="B1" s="58">
        <v>0</v>
      </c>
      <c r="C1" s="57">
        <v>1</v>
      </c>
      <c r="D1" s="59"/>
      <c r="E1" s="59"/>
      <c r="F1" s="19" t="s">
        <v>407</v>
      </c>
    </row>
    <row r="2" spans="1:6" ht="32.25" customHeight="1">
      <c r="A2" s="198" t="str">
        <f>"2025"&amp;"年部门政府性基金预算支出预算表"</f>
        <v>2025年部门政府性基金预算支出预算表</v>
      </c>
      <c r="B2" s="199" t="s">
        <v>408</v>
      </c>
      <c r="C2" s="200"/>
      <c r="D2" s="201"/>
      <c r="E2" s="201"/>
      <c r="F2" s="201"/>
    </row>
    <row r="3" spans="1:6" ht="18.75" customHeight="1">
      <c r="A3" s="155" t="str">
        <f>"单位名称："&amp;"云县卫生健康局"</f>
        <v>单位名称：云县卫生健康局</v>
      </c>
      <c r="B3" s="155" t="s">
        <v>409</v>
      </c>
      <c r="C3" s="202"/>
      <c r="D3" s="59"/>
      <c r="E3" s="59"/>
      <c r="F3" s="19" t="s">
        <v>1</v>
      </c>
    </row>
    <row r="4" spans="1:6" ht="18.75" customHeight="1">
      <c r="A4" s="157" t="s">
        <v>189</v>
      </c>
      <c r="B4" s="206" t="s">
        <v>73</v>
      </c>
      <c r="C4" s="208" t="s">
        <v>74</v>
      </c>
      <c r="D4" s="149" t="s">
        <v>410</v>
      </c>
      <c r="E4" s="149"/>
      <c r="F4" s="118"/>
    </row>
    <row r="5" spans="1:6" ht="18.75" customHeight="1">
      <c r="A5" s="183"/>
      <c r="B5" s="207"/>
      <c r="C5" s="209"/>
      <c r="D5" s="53" t="s">
        <v>56</v>
      </c>
      <c r="E5" s="53" t="s">
        <v>75</v>
      </c>
      <c r="F5" s="53" t="s">
        <v>76</v>
      </c>
    </row>
    <row r="6" spans="1:6" ht="18.75" customHeight="1">
      <c r="A6" s="60">
        <v>1</v>
      </c>
      <c r="B6" s="61" t="s">
        <v>170</v>
      </c>
      <c r="C6" s="54">
        <v>3</v>
      </c>
      <c r="D6" s="53">
        <v>4</v>
      </c>
      <c r="E6" s="53">
        <v>5</v>
      </c>
      <c r="F6" s="53">
        <v>6</v>
      </c>
    </row>
    <row r="7" spans="1:6" ht="18.75" customHeight="1">
      <c r="A7" s="62"/>
      <c r="B7" s="47"/>
      <c r="C7" s="47"/>
      <c r="D7" s="11"/>
      <c r="E7" s="11"/>
      <c r="F7" s="11"/>
    </row>
    <row r="8" spans="1:6" ht="18.75" customHeight="1">
      <c r="A8" s="62"/>
      <c r="B8" s="47"/>
      <c r="C8" s="47"/>
      <c r="D8" s="11"/>
      <c r="E8" s="11"/>
      <c r="F8" s="11"/>
    </row>
    <row r="9" spans="1:6" ht="18.75" customHeight="1">
      <c r="A9" s="203" t="s">
        <v>127</v>
      </c>
      <c r="B9" s="204" t="s">
        <v>127</v>
      </c>
      <c r="C9" s="205" t="s">
        <v>127</v>
      </c>
      <c r="D9" s="11"/>
      <c r="E9" s="11"/>
      <c r="F9" s="11"/>
    </row>
    <row r="10" spans="1:6" ht="14.25" customHeight="1">
      <c r="A10" t="s">
        <v>411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1" type="noConversion"/>
  <printOptions horizontalCentered="1"/>
  <pageMargins left="0.39" right="0.39" top="0.57999999999999996" bottom="0.57999999999999996" header="0.5" footer="0.5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Q13"/>
  <sheetViews>
    <sheetView showZeros="0" workbookViewId="0"/>
  </sheetViews>
  <sheetFormatPr defaultColWidth="9.1796875" defaultRowHeight="14.25" customHeight="1"/>
  <cols>
    <col min="1" max="1" width="39.1796875" customWidth="1"/>
    <col min="2" max="2" width="21.7265625" customWidth="1"/>
    <col min="3" max="3" width="35.26953125" customWidth="1"/>
    <col min="4" max="4" width="7.7265625" customWidth="1"/>
    <col min="5" max="5" width="10.26953125" customWidth="1"/>
    <col min="6" max="17" width="16.54296875" customWidth="1"/>
  </cols>
  <sheetData>
    <row r="1" spans="1:17" ht="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O1" s="18"/>
      <c r="P1" s="18"/>
      <c r="Q1" s="19" t="s">
        <v>412</v>
      </c>
    </row>
    <row r="2" spans="1:17" ht="35.25" customHeight="1">
      <c r="A2" s="210" t="str">
        <f>"2025"&amp;"年部门政府采购预算表"</f>
        <v>2025年部门政府采购预算表</v>
      </c>
      <c r="B2" s="174"/>
      <c r="C2" s="174"/>
      <c r="D2" s="174"/>
      <c r="E2" s="174"/>
      <c r="F2" s="174"/>
      <c r="G2" s="174"/>
      <c r="H2" s="174"/>
      <c r="I2" s="174"/>
      <c r="J2" s="174"/>
      <c r="K2" s="168"/>
      <c r="L2" s="174"/>
      <c r="M2" s="174"/>
      <c r="N2" s="174"/>
      <c r="O2" s="168"/>
      <c r="P2" s="168"/>
      <c r="Q2" s="174"/>
    </row>
    <row r="3" spans="1:17" ht="18.75" customHeight="1">
      <c r="A3" s="115" t="str">
        <f>"单位名称："&amp;"云县卫生健康局"</f>
        <v>单位名称：云县卫生健康局</v>
      </c>
      <c r="B3" s="124"/>
      <c r="C3" s="124"/>
      <c r="D3" s="124"/>
      <c r="E3" s="124"/>
      <c r="F3" s="124"/>
      <c r="G3" s="52"/>
      <c r="H3" s="52"/>
      <c r="I3" s="52"/>
      <c r="J3" s="52"/>
      <c r="O3" s="31"/>
      <c r="P3" s="31"/>
      <c r="Q3" s="19" t="s">
        <v>176</v>
      </c>
    </row>
    <row r="4" spans="1:17" ht="18.75" customHeight="1">
      <c r="A4" s="190" t="s">
        <v>413</v>
      </c>
      <c r="B4" s="220" t="s">
        <v>414</v>
      </c>
      <c r="C4" s="220" t="s">
        <v>415</v>
      </c>
      <c r="D4" s="220" t="s">
        <v>416</v>
      </c>
      <c r="E4" s="220" t="s">
        <v>417</v>
      </c>
      <c r="F4" s="220" t="s">
        <v>418</v>
      </c>
      <c r="G4" s="211" t="s">
        <v>196</v>
      </c>
      <c r="H4" s="211"/>
      <c r="I4" s="211"/>
      <c r="J4" s="211"/>
      <c r="K4" s="147"/>
      <c r="L4" s="211"/>
      <c r="M4" s="211"/>
      <c r="N4" s="211"/>
      <c r="O4" s="176"/>
      <c r="P4" s="147"/>
      <c r="Q4" s="212"/>
    </row>
    <row r="5" spans="1:17" ht="18.75" customHeight="1">
      <c r="A5" s="191"/>
      <c r="B5" s="221"/>
      <c r="C5" s="221"/>
      <c r="D5" s="221"/>
      <c r="E5" s="221"/>
      <c r="F5" s="221"/>
      <c r="G5" s="221" t="s">
        <v>56</v>
      </c>
      <c r="H5" s="221" t="s">
        <v>59</v>
      </c>
      <c r="I5" s="221" t="s">
        <v>419</v>
      </c>
      <c r="J5" s="221" t="s">
        <v>420</v>
      </c>
      <c r="K5" s="222" t="s">
        <v>421</v>
      </c>
      <c r="L5" s="213" t="s">
        <v>78</v>
      </c>
      <c r="M5" s="213"/>
      <c r="N5" s="213"/>
      <c r="O5" s="214"/>
      <c r="P5" s="215"/>
      <c r="Q5" s="216"/>
    </row>
    <row r="6" spans="1:17" ht="30" customHeight="1">
      <c r="A6" s="153"/>
      <c r="B6" s="216"/>
      <c r="C6" s="216"/>
      <c r="D6" s="216"/>
      <c r="E6" s="216"/>
      <c r="F6" s="216"/>
      <c r="G6" s="216"/>
      <c r="H6" s="216" t="s">
        <v>58</v>
      </c>
      <c r="I6" s="216"/>
      <c r="J6" s="216"/>
      <c r="K6" s="223"/>
      <c r="L6" s="42" t="s">
        <v>58</v>
      </c>
      <c r="M6" s="42" t="s">
        <v>65</v>
      </c>
      <c r="N6" s="42" t="s">
        <v>204</v>
      </c>
      <c r="O6" s="51" t="s">
        <v>67</v>
      </c>
      <c r="P6" s="43" t="s">
        <v>68</v>
      </c>
      <c r="Q6" s="42" t="s">
        <v>69</v>
      </c>
    </row>
    <row r="7" spans="1:17" ht="18.75" customHeight="1">
      <c r="A7" s="16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</row>
    <row r="8" spans="1:17" ht="18.75" customHeight="1">
      <c r="A8" s="45" t="s">
        <v>71</v>
      </c>
      <c r="B8" s="46"/>
      <c r="C8" s="46"/>
      <c r="D8" s="46"/>
      <c r="E8" s="55"/>
      <c r="F8" s="11">
        <v>53000</v>
      </c>
      <c r="G8" s="11">
        <v>53000</v>
      </c>
      <c r="H8" s="11">
        <v>53000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18.75" customHeight="1">
      <c r="A9" s="112" t="s">
        <v>257</v>
      </c>
      <c r="B9" s="46" t="s">
        <v>422</v>
      </c>
      <c r="C9" s="46" t="s">
        <v>423</v>
      </c>
      <c r="D9" s="46" t="s">
        <v>424</v>
      </c>
      <c r="E9" s="56">
        <v>2000</v>
      </c>
      <c r="F9" s="11">
        <v>17000</v>
      </c>
      <c r="G9" s="11">
        <v>17000</v>
      </c>
      <c r="H9" s="11">
        <v>17000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18.75" customHeight="1">
      <c r="A10" s="112" t="s">
        <v>257</v>
      </c>
      <c r="B10" s="46" t="s">
        <v>425</v>
      </c>
      <c r="C10" s="46" t="s">
        <v>426</v>
      </c>
      <c r="D10" s="46" t="s">
        <v>427</v>
      </c>
      <c r="E10" s="56">
        <v>2</v>
      </c>
      <c r="F10" s="11">
        <v>10000</v>
      </c>
      <c r="G10" s="11">
        <v>10000</v>
      </c>
      <c r="H10" s="11">
        <v>10000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8.75" customHeight="1">
      <c r="A11" s="112" t="s">
        <v>257</v>
      </c>
      <c r="B11" s="46" t="s">
        <v>428</v>
      </c>
      <c r="C11" s="46" t="s">
        <v>429</v>
      </c>
      <c r="D11" s="46" t="s">
        <v>427</v>
      </c>
      <c r="E11" s="56">
        <v>2</v>
      </c>
      <c r="F11" s="11">
        <v>9000</v>
      </c>
      <c r="G11" s="11">
        <v>9000</v>
      </c>
      <c r="H11" s="11">
        <v>9000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8.75" customHeight="1">
      <c r="A12" s="112" t="s">
        <v>237</v>
      </c>
      <c r="B12" s="46" t="s">
        <v>430</v>
      </c>
      <c r="C12" s="46" t="s">
        <v>431</v>
      </c>
      <c r="D12" s="46" t="s">
        <v>432</v>
      </c>
      <c r="E12" s="56">
        <v>100</v>
      </c>
      <c r="F12" s="11">
        <v>17000</v>
      </c>
      <c r="G12" s="11">
        <v>17000</v>
      </c>
      <c r="H12" s="11">
        <v>17000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8.75" customHeight="1">
      <c r="A13" s="217" t="s">
        <v>127</v>
      </c>
      <c r="B13" s="218"/>
      <c r="C13" s="218"/>
      <c r="D13" s="218"/>
      <c r="E13" s="219"/>
      <c r="F13" s="11">
        <v>53000</v>
      </c>
      <c r="G13" s="11">
        <v>53000</v>
      </c>
      <c r="H13" s="11">
        <v>53000</v>
      </c>
      <c r="I13" s="11"/>
      <c r="J13" s="11"/>
      <c r="K13" s="11"/>
      <c r="L13" s="11"/>
      <c r="M13" s="11"/>
      <c r="N13" s="11"/>
      <c r="O13" s="11"/>
      <c r="P13" s="11"/>
      <c r="Q13" s="11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honeticPr fontId="1" type="noConversion"/>
  <printOptions horizontalCentered="1"/>
  <pageMargins left="1" right="1" top="0.75" bottom="0.75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N11"/>
  <sheetViews>
    <sheetView showZeros="0" workbookViewId="0">
      <selection activeCell="A11" sqref="A11:XFD11"/>
    </sheetView>
  </sheetViews>
  <sheetFormatPr defaultColWidth="9.1796875" defaultRowHeight="14.25" customHeight="1"/>
  <cols>
    <col min="1" max="1" width="31.453125" customWidth="1"/>
    <col min="2" max="3" width="21.81640625" customWidth="1"/>
    <col min="4" max="14" width="19" customWidth="1"/>
  </cols>
  <sheetData>
    <row r="1" spans="1:14" ht="15" customHeight="1">
      <c r="A1" s="30"/>
      <c r="B1" s="30"/>
      <c r="C1" s="39"/>
      <c r="D1" s="30"/>
      <c r="E1" s="30"/>
      <c r="F1" s="30"/>
      <c r="G1" s="30"/>
      <c r="H1" s="40"/>
      <c r="I1" s="30"/>
      <c r="J1" s="30"/>
      <c r="K1" s="30"/>
      <c r="L1" s="18"/>
      <c r="M1" s="48"/>
      <c r="N1" s="49" t="s">
        <v>433</v>
      </c>
    </row>
    <row r="2" spans="1:14" ht="34.5" customHeight="1">
      <c r="A2" s="224" t="str">
        <f>"2025"&amp;"年部门政府购买服务预算表"</f>
        <v>2025年部门政府购买服务预算表</v>
      </c>
      <c r="B2" s="225"/>
      <c r="C2" s="168"/>
      <c r="D2" s="225"/>
      <c r="E2" s="225"/>
      <c r="F2" s="225"/>
      <c r="G2" s="225"/>
      <c r="H2" s="226"/>
      <c r="I2" s="225"/>
      <c r="J2" s="225"/>
      <c r="K2" s="225"/>
      <c r="L2" s="168"/>
      <c r="M2" s="226"/>
      <c r="N2" s="225"/>
    </row>
    <row r="3" spans="1:14" ht="18.75" customHeight="1">
      <c r="A3" s="227" t="str">
        <f>"单位名称："&amp;"云县卫生健康局"</f>
        <v>单位名称：云县卫生健康局</v>
      </c>
      <c r="B3" s="228"/>
      <c r="C3" s="229"/>
      <c r="D3" s="29"/>
      <c r="E3" s="29"/>
      <c r="F3" s="29"/>
      <c r="G3" s="29"/>
      <c r="H3" s="40"/>
      <c r="I3" s="30"/>
      <c r="J3" s="30"/>
      <c r="K3" s="30"/>
      <c r="L3" s="31"/>
      <c r="M3" s="50"/>
      <c r="N3" s="49" t="s">
        <v>176</v>
      </c>
    </row>
    <row r="4" spans="1:14" ht="18.75" customHeight="1">
      <c r="A4" s="190" t="s">
        <v>413</v>
      </c>
      <c r="B4" s="220" t="s">
        <v>434</v>
      </c>
      <c r="C4" s="231" t="s">
        <v>435</v>
      </c>
      <c r="D4" s="211" t="s">
        <v>196</v>
      </c>
      <c r="E4" s="211"/>
      <c r="F4" s="211"/>
      <c r="G4" s="211"/>
      <c r="H4" s="147"/>
      <c r="I4" s="211"/>
      <c r="J4" s="211"/>
      <c r="K4" s="211"/>
      <c r="L4" s="176"/>
      <c r="M4" s="147"/>
      <c r="N4" s="212"/>
    </row>
    <row r="5" spans="1:14" ht="18.75" customHeight="1">
      <c r="A5" s="191"/>
      <c r="B5" s="221"/>
      <c r="C5" s="222"/>
      <c r="D5" s="221" t="s">
        <v>56</v>
      </c>
      <c r="E5" s="221" t="s">
        <v>59</v>
      </c>
      <c r="F5" s="221" t="s">
        <v>419</v>
      </c>
      <c r="G5" s="221" t="s">
        <v>420</v>
      </c>
      <c r="H5" s="222" t="s">
        <v>421</v>
      </c>
      <c r="I5" s="213" t="s">
        <v>78</v>
      </c>
      <c r="J5" s="213"/>
      <c r="K5" s="213"/>
      <c r="L5" s="214"/>
      <c r="M5" s="215"/>
      <c r="N5" s="216"/>
    </row>
    <row r="6" spans="1:14" ht="26.25" customHeight="1">
      <c r="A6" s="153"/>
      <c r="B6" s="216"/>
      <c r="C6" s="223"/>
      <c r="D6" s="216"/>
      <c r="E6" s="216"/>
      <c r="F6" s="216"/>
      <c r="G6" s="216"/>
      <c r="H6" s="223"/>
      <c r="I6" s="42" t="s">
        <v>58</v>
      </c>
      <c r="J6" s="42" t="s">
        <v>65</v>
      </c>
      <c r="K6" s="42" t="s">
        <v>204</v>
      </c>
      <c r="L6" s="51" t="s">
        <v>67</v>
      </c>
      <c r="M6" s="43" t="s">
        <v>68</v>
      </c>
      <c r="N6" s="42" t="s">
        <v>69</v>
      </c>
    </row>
    <row r="7" spans="1:14" ht="18.75" customHeight="1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  <c r="L7" s="44">
        <v>12</v>
      </c>
      <c r="M7" s="44">
        <v>13</v>
      </c>
      <c r="N7" s="44">
        <v>14</v>
      </c>
    </row>
    <row r="8" spans="1:14" ht="18.75" customHeight="1">
      <c r="A8" s="45"/>
      <c r="B8" s="46"/>
      <c r="C8" s="4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8.75" customHeight="1">
      <c r="A9" s="45"/>
      <c r="B9" s="46"/>
      <c r="C9" s="47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8.75" customHeight="1">
      <c r="A10" s="217" t="s">
        <v>127</v>
      </c>
      <c r="B10" s="218"/>
      <c r="C10" s="23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4.25" customHeight="1">
      <c r="A11" t="s">
        <v>436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honeticPr fontId="1" type="noConversion"/>
  <printOptions horizontalCentered="1"/>
  <pageMargins left="1" right="1" top="0.75" bottom="0.75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I19"/>
  <sheetViews>
    <sheetView showZeros="0" workbookViewId="0">
      <selection activeCell="A7" sqref="A7:I19"/>
    </sheetView>
  </sheetViews>
  <sheetFormatPr defaultColWidth="9.1796875" defaultRowHeight="14.25" customHeight="1"/>
  <cols>
    <col min="1" max="1" width="37.7265625" customWidth="1"/>
    <col min="2" max="4" width="17.54296875" customWidth="1"/>
    <col min="5" max="9" width="15.7265625" customWidth="1"/>
  </cols>
  <sheetData>
    <row r="1" spans="1:9" ht="15" customHeight="1">
      <c r="A1" s="14"/>
      <c r="B1" s="14"/>
      <c r="C1" s="14"/>
      <c r="D1" s="28"/>
      <c r="G1" s="18"/>
      <c r="H1" s="18"/>
      <c r="I1" s="18" t="s">
        <v>437</v>
      </c>
    </row>
    <row r="2" spans="1:9" ht="27.75" customHeight="1">
      <c r="A2" s="210" t="str">
        <f>"2025"&amp;"年县对下转移支付预算表"</f>
        <v>2025年县对下转移支付预算表</v>
      </c>
      <c r="B2" s="174"/>
      <c r="C2" s="174"/>
      <c r="D2" s="174"/>
      <c r="E2" s="174"/>
      <c r="F2" s="174"/>
      <c r="G2" s="168"/>
      <c r="H2" s="168"/>
      <c r="I2" s="174"/>
    </row>
    <row r="3" spans="1:9" ht="18.75" customHeight="1">
      <c r="A3" s="227" t="str">
        <f>"单位名称："&amp;"云县卫生健康局"</f>
        <v>单位名称：云县卫生健康局</v>
      </c>
      <c r="B3" s="228"/>
      <c r="C3" s="228"/>
      <c r="D3" s="232"/>
      <c r="E3" s="145"/>
      <c r="G3" s="31"/>
      <c r="H3" s="31"/>
      <c r="I3" s="18" t="s">
        <v>176</v>
      </c>
    </row>
    <row r="4" spans="1:9" ht="18.75" customHeight="1">
      <c r="A4" s="119" t="s">
        <v>438</v>
      </c>
      <c r="B4" s="117" t="s">
        <v>196</v>
      </c>
      <c r="C4" s="149"/>
      <c r="D4" s="149"/>
      <c r="E4" s="117" t="s">
        <v>439</v>
      </c>
      <c r="F4" s="149"/>
      <c r="G4" s="176"/>
      <c r="H4" s="176"/>
      <c r="I4" s="118"/>
    </row>
    <row r="5" spans="1:9" ht="18.75" customHeight="1">
      <c r="A5" s="120"/>
      <c r="B5" s="15" t="s">
        <v>56</v>
      </c>
      <c r="C5" s="6" t="s">
        <v>59</v>
      </c>
      <c r="D5" s="32" t="s">
        <v>440</v>
      </c>
      <c r="E5" s="33" t="s">
        <v>441</v>
      </c>
      <c r="F5" s="33" t="s">
        <v>441</v>
      </c>
      <c r="G5" s="33" t="s">
        <v>441</v>
      </c>
      <c r="H5" s="33" t="s">
        <v>441</v>
      </c>
      <c r="I5" s="33" t="s">
        <v>441</v>
      </c>
    </row>
    <row r="6" spans="1:9" ht="18.7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</row>
    <row r="7" spans="1:9" ht="18.75" customHeight="1">
      <c r="A7" s="34" t="s">
        <v>442</v>
      </c>
      <c r="B7" s="35"/>
      <c r="C7" s="35"/>
      <c r="D7" s="35"/>
      <c r="E7" s="35"/>
      <c r="F7" s="35"/>
      <c r="G7" s="35"/>
      <c r="H7" s="35"/>
      <c r="I7" s="35"/>
    </row>
    <row r="8" spans="1:9" ht="18.75" customHeight="1">
      <c r="A8" s="36" t="s">
        <v>443</v>
      </c>
      <c r="B8" s="37"/>
      <c r="C8" s="37"/>
      <c r="D8" s="37"/>
      <c r="E8" s="37"/>
      <c r="F8" s="37"/>
      <c r="G8" s="37"/>
      <c r="H8" s="37"/>
      <c r="I8" s="37"/>
    </row>
    <row r="9" spans="1:9" ht="14.25" customHeight="1">
      <c r="A9" s="36" t="s">
        <v>444</v>
      </c>
      <c r="B9" s="38"/>
      <c r="C9" s="38"/>
      <c r="D9" s="38"/>
      <c r="E9" s="38"/>
      <c r="F9" s="38"/>
      <c r="G9" s="38"/>
      <c r="H9" s="38"/>
      <c r="I9" s="38"/>
    </row>
    <row r="10" spans="1:9" ht="14.25" customHeight="1">
      <c r="A10" s="36" t="s">
        <v>445</v>
      </c>
      <c r="B10" s="38"/>
      <c r="C10" s="38"/>
      <c r="D10" s="38"/>
      <c r="E10" s="38"/>
      <c r="F10" s="38"/>
      <c r="G10" s="38"/>
      <c r="H10" s="38"/>
      <c r="I10" s="38"/>
    </row>
    <row r="11" spans="1:9" ht="14.25" customHeight="1">
      <c r="A11" s="36" t="s">
        <v>446</v>
      </c>
      <c r="B11" s="38"/>
      <c r="C11" s="38"/>
      <c r="D11" s="38"/>
      <c r="E11" s="38"/>
      <c r="F11" s="38"/>
      <c r="G11" s="38"/>
      <c r="H11" s="38"/>
      <c r="I11" s="38"/>
    </row>
    <row r="12" spans="1:9" ht="14.25" customHeight="1">
      <c r="A12" s="36" t="s">
        <v>447</v>
      </c>
      <c r="B12" s="38"/>
      <c r="C12" s="38"/>
      <c r="D12" s="38"/>
      <c r="E12" s="38"/>
      <c r="F12" s="38"/>
      <c r="G12" s="38"/>
      <c r="H12" s="38"/>
      <c r="I12" s="38"/>
    </row>
    <row r="13" spans="1:9" ht="14.25" customHeight="1">
      <c r="A13" s="36" t="s">
        <v>448</v>
      </c>
      <c r="B13" s="38"/>
      <c r="C13" s="38"/>
      <c r="D13" s="38"/>
      <c r="E13" s="38"/>
      <c r="F13" s="38"/>
      <c r="G13" s="38"/>
      <c r="H13" s="38"/>
      <c r="I13" s="38"/>
    </row>
    <row r="14" spans="1:9" ht="14.25" customHeight="1">
      <c r="A14" s="36" t="s">
        <v>449</v>
      </c>
      <c r="B14" s="38"/>
      <c r="C14" s="38"/>
      <c r="D14" s="38"/>
      <c r="E14" s="38"/>
      <c r="F14" s="38"/>
      <c r="G14" s="38"/>
      <c r="H14" s="38"/>
      <c r="I14" s="38"/>
    </row>
    <row r="15" spans="1:9" ht="14.25" customHeight="1">
      <c r="A15" s="36" t="s">
        <v>450</v>
      </c>
      <c r="B15" s="38"/>
      <c r="C15" s="38"/>
      <c r="D15" s="38"/>
      <c r="E15" s="38"/>
      <c r="F15" s="38"/>
      <c r="G15" s="38"/>
      <c r="H15" s="38"/>
      <c r="I15" s="38"/>
    </row>
    <row r="16" spans="1:9" ht="14.25" customHeight="1">
      <c r="A16" s="36" t="s">
        <v>451</v>
      </c>
      <c r="B16" s="38"/>
      <c r="C16" s="38"/>
      <c r="D16" s="38"/>
      <c r="E16" s="38"/>
      <c r="F16" s="38"/>
      <c r="G16" s="38"/>
      <c r="H16" s="38"/>
      <c r="I16" s="38"/>
    </row>
    <row r="17" spans="1:9" ht="14.25" customHeight="1">
      <c r="A17" s="36" t="s">
        <v>452</v>
      </c>
      <c r="B17" s="38"/>
      <c r="C17" s="38"/>
      <c r="D17" s="38"/>
      <c r="E17" s="38"/>
      <c r="F17" s="38"/>
      <c r="G17" s="38"/>
      <c r="H17" s="38"/>
      <c r="I17" s="38"/>
    </row>
    <row r="18" spans="1:9" ht="14.25" customHeight="1">
      <c r="A18" s="36" t="s">
        <v>453</v>
      </c>
      <c r="B18" s="38"/>
      <c r="C18" s="38"/>
      <c r="D18" s="38"/>
      <c r="E18" s="38"/>
      <c r="F18" s="38"/>
      <c r="G18" s="38"/>
      <c r="H18" s="38"/>
      <c r="I18" s="38"/>
    </row>
    <row r="19" spans="1:9" ht="14.25" customHeight="1">
      <c r="A19" t="s">
        <v>454</v>
      </c>
    </row>
  </sheetData>
  <mergeCells count="5">
    <mergeCell ref="A2:I2"/>
    <mergeCell ref="A3:E3"/>
    <mergeCell ref="B4:D4"/>
    <mergeCell ref="E4:I4"/>
    <mergeCell ref="A4:A5"/>
  </mergeCells>
  <phoneticPr fontId="1" type="noConversion"/>
  <printOptions horizontalCentered="1"/>
  <pageMargins left="1" right="1" top="0.75" bottom="0.75" header="0" footer="0"/>
  <pageSetup paperSize="9" scale="5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J8"/>
  <sheetViews>
    <sheetView showZeros="0" workbookViewId="0">
      <selection activeCell="A8" sqref="A8:B8"/>
    </sheetView>
  </sheetViews>
  <sheetFormatPr defaultColWidth="9.1796875" defaultRowHeight="12" customHeight="1"/>
  <cols>
    <col min="1" max="1" width="34.26953125" customWidth="1"/>
    <col min="2" max="2" width="29" customWidth="1"/>
    <col min="3" max="5" width="23.54296875" customWidth="1"/>
    <col min="6" max="6" width="11.26953125" customWidth="1"/>
    <col min="7" max="7" width="25.1796875" customWidth="1"/>
    <col min="8" max="8" width="15.54296875" customWidth="1"/>
    <col min="9" max="9" width="13.453125" customWidth="1"/>
    <col min="10" max="10" width="18.81640625" customWidth="1"/>
  </cols>
  <sheetData>
    <row r="1" spans="1:10" ht="15" customHeight="1">
      <c r="J1" s="18" t="s">
        <v>455</v>
      </c>
    </row>
    <row r="2" spans="1:10" ht="36" customHeight="1">
      <c r="A2" s="113" t="str">
        <f>"2025"&amp;"年县对下转移支付绩效目标表"</f>
        <v>2025年县对下转移支付绩效目标表</v>
      </c>
      <c r="B2" s="174"/>
      <c r="C2" s="174"/>
      <c r="D2" s="174"/>
      <c r="E2" s="174"/>
      <c r="F2" s="168"/>
      <c r="G2" s="174"/>
      <c r="H2" s="168"/>
      <c r="I2" s="168"/>
      <c r="J2" s="174"/>
    </row>
    <row r="3" spans="1:10" ht="18.75" customHeight="1">
      <c r="A3" s="155" t="str">
        <f>"单位名称："&amp;"云县卫生健康局"</f>
        <v>单位名称：云县卫生健康局</v>
      </c>
      <c r="B3" s="194"/>
      <c r="C3" s="194"/>
      <c r="D3" s="194"/>
      <c r="E3" s="194"/>
      <c r="F3" s="195"/>
      <c r="G3" s="194"/>
      <c r="H3" s="195"/>
    </row>
    <row r="4" spans="1:10" ht="18.75" customHeight="1">
      <c r="A4" s="21" t="s">
        <v>296</v>
      </c>
      <c r="B4" s="21" t="s">
        <v>297</v>
      </c>
      <c r="C4" s="21" t="s">
        <v>298</v>
      </c>
      <c r="D4" s="21" t="s">
        <v>299</v>
      </c>
      <c r="E4" s="21" t="s">
        <v>300</v>
      </c>
      <c r="F4" s="24" t="s">
        <v>301</v>
      </c>
      <c r="G4" s="21" t="s">
        <v>302</v>
      </c>
      <c r="H4" s="24" t="s">
        <v>303</v>
      </c>
      <c r="I4" s="24" t="s">
        <v>304</v>
      </c>
      <c r="J4" s="21" t="s">
        <v>305</v>
      </c>
    </row>
    <row r="5" spans="1:10" ht="18.75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4">
        <v>6</v>
      </c>
      <c r="G5" s="21">
        <v>7</v>
      </c>
      <c r="H5" s="24">
        <v>8</v>
      </c>
      <c r="I5" s="24">
        <v>9</v>
      </c>
      <c r="J5" s="21">
        <v>10</v>
      </c>
    </row>
    <row r="6" spans="1:10" ht="18.75" customHeight="1">
      <c r="A6" s="9"/>
      <c r="B6" s="22"/>
      <c r="C6" s="22"/>
      <c r="D6" s="22"/>
      <c r="E6" s="25"/>
      <c r="F6" s="26"/>
      <c r="G6" s="25"/>
      <c r="H6" s="26"/>
      <c r="I6" s="26"/>
      <c r="J6" s="25"/>
    </row>
    <row r="7" spans="1:10" ht="18.75" customHeight="1">
      <c r="A7" s="9"/>
      <c r="B7" s="9"/>
      <c r="C7" s="9"/>
      <c r="D7" s="9"/>
      <c r="E7" s="9"/>
      <c r="F7" s="27"/>
      <c r="G7" s="9"/>
      <c r="H7" s="9"/>
      <c r="I7" s="9"/>
      <c r="J7" s="9"/>
    </row>
    <row r="8" spans="1:10" ht="12" customHeight="1">
      <c r="A8" t="s">
        <v>456</v>
      </c>
    </row>
  </sheetData>
  <mergeCells count="2">
    <mergeCell ref="A2:J2"/>
    <mergeCell ref="A3:H3"/>
  </mergeCells>
  <phoneticPr fontId="1" type="noConversion"/>
  <printOptions horizontalCentered="1"/>
  <pageMargins left="1" right="1" top="0.75" bottom="0.75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9"/>
  <sheetViews>
    <sheetView showZeros="0" workbookViewId="0">
      <selection activeCell="D24" sqref="D24"/>
    </sheetView>
  </sheetViews>
  <sheetFormatPr defaultColWidth="9.1796875" defaultRowHeight="12" customHeight="1"/>
  <cols>
    <col min="1" max="1" width="29" customWidth="1"/>
    <col min="2" max="2" width="18.7265625" customWidth="1"/>
    <col min="3" max="3" width="24.81640625" customWidth="1"/>
    <col min="4" max="4" width="23.54296875" customWidth="1"/>
    <col min="5" max="5" width="17.81640625" customWidth="1"/>
    <col min="6" max="6" width="23.54296875" customWidth="1"/>
    <col min="7" max="7" width="25.1796875" customWidth="1"/>
    <col min="8" max="8" width="18.81640625" customWidth="1"/>
  </cols>
  <sheetData>
    <row r="1" spans="1:8" ht="15" customHeight="1">
      <c r="A1" s="1"/>
      <c r="B1" s="1"/>
      <c r="C1" s="1"/>
      <c r="D1" s="1"/>
      <c r="E1" s="1"/>
      <c r="F1" s="1"/>
      <c r="G1" s="1"/>
      <c r="H1" s="19" t="s">
        <v>457</v>
      </c>
    </row>
    <row r="2" spans="1:8" ht="34.5" customHeight="1">
      <c r="A2" s="224" t="str">
        <f>"2025"&amp;"年新增资产配置表"</f>
        <v>2025年新增资产配置表</v>
      </c>
      <c r="B2" s="174"/>
      <c r="C2" s="174"/>
      <c r="D2" s="174"/>
      <c r="E2" s="174"/>
      <c r="F2" s="174"/>
      <c r="G2" s="174"/>
      <c r="H2" s="174"/>
    </row>
    <row r="3" spans="1:8" ht="18.75" customHeight="1">
      <c r="A3" s="115" t="str">
        <f>"单位名称："&amp;"云县卫生健康局"</f>
        <v>单位名称：云县卫生健康局</v>
      </c>
      <c r="B3" s="187"/>
      <c r="C3" s="194"/>
      <c r="H3" s="20" t="s">
        <v>176</v>
      </c>
    </row>
    <row r="4" spans="1:8" ht="18.75" customHeight="1">
      <c r="A4" s="190" t="s">
        <v>189</v>
      </c>
      <c r="B4" s="190" t="s">
        <v>458</v>
      </c>
      <c r="C4" s="190" t="s">
        <v>459</v>
      </c>
      <c r="D4" s="190" t="s">
        <v>460</v>
      </c>
      <c r="E4" s="190" t="s">
        <v>461</v>
      </c>
      <c r="F4" s="233" t="s">
        <v>462</v>
      </c>
      <c r="G4" s="211"/>
      <c r="H4" s="212"/>
    </row>
    <row r="5" spans="1:8" ht="18.75" customHeight="1">
      <c r="A5" s="153"/>
      <c r="B5" s="153"/>
      <c r="C5" s="153"/>
      <c r="D5" s="153"/>
      <c r="E5" s="153"/>
      <c r="F5" s="21" t="s">
        <v>417</v>
      </c>
      <c r="G5" s="21" t="s">
        <v>463</v>
      </c>
      <c r="H5" s="21" t="s">
        <v>464</v>
      </c>
    </row>
    <row r="6" spans="1:8" ht="18.75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spans="1:8" ht="18.75" customHeight="1">
      <c r="A7" s="22"/>
      <c r="B7" s="22"/>
      <c r="C7" s="17"/>
      <c r="D7" s="17"/>
      <c r="E7" s="17"/>
      <c r="F7" s="23"/>
      <c r="G7" s="11"/>
      <c r="H7" s="11"/>
    </row>
    <row r="8" spans="1:8" ht="18.75" customHeight="1">
      <c r="A8" s="234" t="s">
        <v>56</v>
      </c>
      <c r="B8" s="235"/>
      <c r="C8" s="235"/>
      <c r="D8" s="235"/>
      <c r="E8" s="236"/>
      <c r="F8" s="23"/>
      <c r="G8" s="11"/>
      <c r="H8" s="11"/>
    </row>
    <row r="9" spans="1:8" ht="12" customHeight="1">
      <c r="A9" t="s">
        <v>465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honeticPr fontId="1" type="noConversion"/>
  <pageMargins left="0.36" right="0.1" top="0.26" bottom="0.26" header="0" footer="0"/>
  <pageSetup paperSize="9" scale="81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796875" defaultRowHeight="14.25" customHeight="1"/>
  <cols>
    <col min="1" max="1" width="13.453125" customWidth="1"/>
    <col min="2" max="2" width="43.81640625" customWidth="1"/>
    <col min="3" max="3" width="23.81640625" customWidth="1"/>
    <col min="4" max="4" width="11.1796875" customWidth="1"/>
    <col min="5" max="5" width="33.1796875" customWidth="1"/>
    <col min="6" max="6" width="9.81640625" customWidth="1"/>
    <col min="7" max="7" width="17.7265625" customWidth="1"/>
    <col min="8" max="11" width="15.453125" customWidth="1"/>
  </cols>
  <sheetData>
    <row r="1" spans="1:11" ht="15" customHeight="1">
      <c r="D1" s="13"/>
      <c r="E1" s="13"/>
      <c r="F1" s="13"/>
      <c r="G1" s="13"/>
      <c r="H1" s="14"/>
      <c r="I1" s="14"/>
      <c r="J1" s="14"/>
      <c r="K1" s="18" t="s">
        <v>466</v>
      </c>
    </row>
    <row r="2" spans="1:11" ht="42.75" customHeight="1">
      <c r="A2" s="113" t="str">
        <f>"2025"&amp;"年转移支付补助项目支出预算表"</f>
        <v>2025年转移支付补助项目支出预算表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8.75" customHeight="1">
      <c r="A3" s="155" t="str">
        <f>"单位名称："&amp;"云县卫生健康局"</f>
        <v>单位名称：云县卫生健康局</v>
      </c>
      <c r="B3" s="187"/>
      <c r="C3" s="187"/>
      <c r="D3" s="187"/>
      <c r="E3" s="187"/>
      <c r="F3" s="187"/>
      <c r="G3" s="187"/>
      <c r="H3" s="5"/>
      <c r="I3" s="5"/>
      <c r="J3" s="5"/>
      <c r="K3" s="4" t="s">
        <v>176</v>
      </c>
    </row>
    <row r="4" spans="1:11" ht="18.75" customHeight="1">
      <c r="A4" s="152" t="s">
        <v>272</v>
      </c>
      <c r="B4" s="152" t="s">
        <v>191</v>
      </c>
      <c r="C4" s="152" t="s">
        <v>273</v>
      </c>
      <c r="D4" s="190" t="s">
        <v>192</v>
      </c>
      <c r="E4" s="190" t="s">
        <v>193</v>
      </c>
      <c r="F4" s="190" t="s">
        <v>274</v>
      </c>
      <c r="G4" s="190" t="s">
        <v>275</v>
      </c>
      <c r="H4" s="119" t="s">
        <v>56</v>
      </c>
      <c r="I4" s="117" t="s">
        <v>467</v>
      </c>
      <c r="J4" s="149"/>
      <c r="K4" s="118"/>
    </row>
    <row r="5" spans="1:11" ht="18.75" customHeight="1">
      <c r="A5" s="181"/>
      <c r="B5" s="181"/>
      <c r="C5" s="181"/>
      <c r="D5" s="191"/>
      <c r="E5" s="191"/>
      <c r="F5" s="191"/>
      <c r="G5" s="191"/>
      <c r="H5" s="182"/>
      <c r="I5" s="190" t="s">
        <v>59</v>
      </c>
      <c r="J5" s="190" t="s">
        <v>60</v>
      </c>
      <c r="K5" s="190" t="s">
        <v>61</v>
      </c>
    </row>
    <row r="6" spans="1:11" ht="18.75" customHeight="1">
      <c r="A6" s="171"/>
      <c r="B6" s="171"/>
      <c r="C6" s="171"/>
      <c r="D6" s="153"/>
      <c r="E6" s="153"/>
      <c r="F6" s="153"/>
      <c r="G6" s="153"/>
      <c r="H6" s="120"/>
      <c r="I6" s="153" t="s">
        <v>58</v>
      </c>
      <c r="J6" s="153"/>
      <c r="K6" s="153"/>
    </row>
    <row r="7" spans="1:11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8">
        <v>10</v>
      </c>
      <c r="K7" s="8">
        <v>11</v>
      </c>
    </row>
    <row r="8" spans="1:11" ht="18.75" customHeight="1">
      <c r="A8" s="17"/>
      <c r="B8" s="9"/>
      <c r="C8" s="17"/>
      <c r="D8" s="17"/>
      <c r="E8" s="17"/>
      <c r="F8" s="17"/>
      <c r="G8" s="17"/>
      <c r="H8" s="11"/>
      <c r="I8" s="11"/>
      <c r="J8" s="11"/>
      <c r="K8" s="11"/>
    </row>
    <row r="9" spans="1:11" ht="18.75" customHeight="1">
      <c r="A9" s="9"/>
      <c r="B9" s="9"/>
      <c r="C9" s="9"/>
      <c r="D9" s="9"/>
      <c r="E9" s="9"/>
      <c r="F9" s="9"/>
      <c r="G9" s="9"/>
      <c r="H9" s="11"/>
      <c r="I9" s="11"/>
      <c r="J9" s="11"/>
      <c r="K9" s="11"/>
    </row>
    <row r="10" spans="1:11" ht="18.75" customHeight="1">
      <c r="A10" s="178" t="s">
        <v>127</v>
      </c>
      <c r="B10" s="188"/>
      <c r="C10" s="188"/>
      <c r="D10" s="188"/>
      <c r="E10" s="188"/>
      <c r="F10" s="188"/>
      <c r="G10" s="189"/>
      <c r="H10" s="11"/>
      <c r="I10" s="11"/>
      <c r="J10" s="11"/>
      <c r="K10" s="11"/>
    </row>
    <row r="11" spans="1:11" ht="14.25" customHeight="1">
      <c r="A11" t="s">
        <v>468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G14"/>
  <sheetViews>
    <sheetView showZeros="0" topLeftCell="C1" workbookViewId="0">
      <selection activeCell="I22" sqref="I22"/>
    </sheetView>
  </sheetViews>
  <sheetFormatPr defaultColWidth="9.1796875" defaultRowHeight="14.25" customHeight="1"/>
  <cols>
    <col min="1" max="1" width="29.453125" customWidth="1"/>
    <col min="2" max="2" width="23.1796875" customWidth="1"/>
    <col min="3" max="3" width="31.54296875" customWidth="1"/>
    <col min="4" max="4" width="20.453125" customWidth="1"/>
    <col min="5" max="7" width="23.81640625" customWidth="1"/>
  </cols>
  <sheetData>
    <row r="1" spans="1:7" ht="15" customHeight="1">
      <c r="A1" s="1"/>
      <c r="B1" s="1"/>
      <c r="C1" s="1"/>
      <c r="D1" s="2"/>
      <c r="E1" s="3"/>
      <c r="F1" s="3"/>
      <c r="G1" s="4" t="s">
        <v>469</v>
      </c>
    </row>
    <row r="2" spans="1:7" ht="36.75" customHeight="1">
      <c r="A2" s="113" t="str">
        <f>"2025"&amp;"年部门项目中期规划预算表"</f>
        <v>2025年部门项目中期规划预算表</v>
      </c>
      <c r="B2" s="174"/>
      <c r="C2" s="174"/>
      <c r="D2" s="174"/>
      <c r="E2" s="174"/>
      <c r="F2" s="174"/>
      <c r="G2" s="174"/>
    </row>
    <row r="3" spans="1:7" ht="18.75" customHeight="1">
      <c r="A3" s="155" t="str">
        <f>"单位名称："&amp;"云县卫生健康局"</f>
        <v>单位名称：云县卫生健康局</v>
      </c>
      <c r="B3" s="187"/>
      <c r="C3" s="187"/>
      <c r="D3" s="187"/>
      <c r="E3" s="5"/>
      <c r="F3" s="5"/>
      <c r="G3" s="4" t="s">
        <v>176</v>
      </c>
    </row>
    <row r="4" spans="1:7" ht="18.75" customHeight="1">
      <c r="A4" s="152" t="s">
        <v>273</v>
      </c>
      <c r="B4" s="152" t="s">
        <v>272</v>
      </c>
      <c r="C4" s="152" t="s">
        <v>191</v>
      </c>
      <c r="D4" s="190" t="s">
        <v>470</v>
      </c>
      <c r="E4" s="117" t="s">
        <v>59</v>
      </c>
      <c r="F4" s="149"/>
      <c r="G4" s="118"/>
    </row>
    <row r="5" spans="1:7" ht="18.75" customHeight="1">
      <c r="A5" s="181"/>
      <c r="B5" s="181"/>
      <c r="C5" s="181"/>
      <c r="D5" s="191"/>
      <c r="E5" s="152" t="str">
        <f>"2025"&amp;"年"</f>
        <v>2025年</v>
      </c>
      <c r="F5" s="152" t="str">
        <f>"2025"+1&amp;"年"</f>
        <v>2026年</v>
      </c>
      <c r="G5" s="190" t="str">
        <f>"2025"+2&amp;"年"</f>
        <v>2027年</v>
      </c>
    </row>
    <row r="6" spans="1:7" ht="18.75" customHeight="1">
      <c r="A6" s="171"/>
      <c r="B6" s="171"/>
      <c r="C6" s="171"/>
      <c r="D6" s="153"/>
      <c r="E6" s="171" t="s">
        <v>58</v>
      </c>
      <c r="F6" s="171"/>
      <c r="G6" s="153"/>
    </row>
    <row r="7" spans="1:7" ht="18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8">
        <v>7</v>
      </c>
    </row>
    <row r="8" spans="1:7" ht="18.75" customHeight="1">
      <c r="A8" s="9" t="s">
        <v>71</v>
      </c>
      <c r="B8" s="10"/>
      <c r="C8" s="10"/>
      <c r="D8" s="9"/>
      <c r="E8" s="11">
        <v>183095.8</v>
      </c>
      <c r="F8" s="11"/>
      <c r="G8" s="11"/>
    </row>
    <row r="9" spans="1:7" ht="18.75" customHeight="1">
      <c r="A9" s="9"/>
      <c r="B9" s="9" t="s">
        <v>471</v>
      </c>
      <c r="C9" s="9" t="s">
        <v>293</v>
      </c>
      <c r="D9" s="9" t="s">
        <v>472</v>
      </c>
      <c r="E9" s="11">
        <v>5160</v>
      </c>
      <c r="F9" s="11"/>
      <c r="G9" s="11"/>
    </row>
    <row r="10" spans="1:7" ht="18.75" customHeight="1">
      <c r="A10" s="12"/>
      <c r="B10" s="9" t="s">
        <v>471</v>
      </c>
      <c r="C10" s="9" t="s">
        <v>285</v>
      </c>
      <c r="D10" s="9" t="s">
        <v>472</v>
      </c>
      <c r="E10" s="11">
        <v>47935.8</v>
      </c>
      <c r="F10" s="11"/>
      <c r="G10" s="11"/>
    </row>
    <row r="11" spans="1:7" ht="18.75" customHeight="1">
      <c r="A11" s="12"/>
      <c r="B11" s="9" t="s">
        <v>471</v>
      </c>
      <c r="C11" s="9" t="s">
        <v>278</v>
      </c>
      <c r="D11" s="9" t="s">
        <v>472</v>
      </c>
      <c r="E11" s="11">
        <v>30000</v>
      </c>
      <c r="F11" s="11"/>
      <c r="G11" s="11"/>
    </row>
    <row r="12" spans="1:7" ht="18.75" customHeight="1">
      <c r="A12" s="12"/>
      <c r="B12" s="9" t="s">
        <v>471</v>
      </c>
      <c r="C12" s="9" t="s">
        <v>281</v>
      </c>
      <c r="D12" s="9" t="s">
        <v>472</v>
      </c>
      <c r="E12" s="11">
        <v>50000</v>
      </c>
      <c r="F12" s="11"/>
      <c r="G12" s="11"/>
    </row>
    <row r="13" spans="1:7" ht="18.75" customHeight="1">
      <c r="A13" s="12"/>
      <c r="B13" s="9" t="s">
        <v>471</v>
      </c>
      <c r="C13" s="9" t="s">
        <v>289</v>
      </c>
      <c r="D13" s="9" t="s">
        <v>472</v>
      </c>
      <c r="E13" s="11">
        <v>50000</v>
      </c>
      <c r="F13" s="11"/>
      <c r="G13" s="11"/>
    </row>
    <row r="14" spans="1:7" ht="18.75" customHeight="1">
      <c r="A14" s="234" t="s">
        <v>56</v>
      </c>
      <c r="B14" s="237" t="s">
        <v>473</v>
      </c>
      <c r="C14" s="237"/>
      <c r="D14" s="238"/>
      <c r="E14" s="11">
        <v>183095.8</v>
      </c>
      <c r="F14" s="11"/>
      <c r="G14" s="11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honeticPr fontId="1" type="noConversion"/>
  <printOptions horizontalCentered="1"/>
  <pageMargins left="0.39" right="0.39" top="0.57999999999999996" bottom="0.57999999999999996" header="0.5" footer="0.5"/>
  <pageSetup paperSize="9" scale="5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  <vt:lpstr>“三公”经费支出预算表03!Print_Titles</vt:lpstr>
      <vt:lpstr>'部门财政拨款收支预算总表02-1'!Print_Titles</vt:lpstr>
      <vt:lpstr>部门政府性基金预算支出预算表06!Print_Titles</vt:lpstr>
      <vt:lpstr>新增资产配置表10!Print_Titles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</cp:lastModifiedBy>
  <dcterms:created xsi:type="dcterms:W3CDTF">2025-03-20T02:25:00Z</dcterms:created>
  <dcterms:modified xsi:type="dcterms:W3CDTF">2025-05-14T08:58:21Z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93076067450943A99859B73748558551_12</vt:lpwstr>
  </property>
  <property fmtid="{D5CDD505-2E9C-101B-9397-08002B2CF9AE}" pid="3" name="KSOProductBuildVer">
    <vt:lpwstr>2052-12.1.0.20305</vt:lpwstr>
  </property>
</Properties>
</file>