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县对下转移支付预算表09-1" sheetId="13" r:id="rId14"/>
    <sheet name="县对下转移支付绩效目标表09-2" sheetId="14" r:id="rId15"/>
    <sheet name="新增资产配置表10" sheetId="15" r:id="rId16"/>
    <sheet name="转移支付补助项目支出预算表11" sheetId="16" r:id="rId17"/>
    <sheet name="部门项目中期规划预算表12" sheetId="17" r:id="rId18"/>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0" iterate="0" iterateCount="100" iterateDelta="0.001"/>
</workbook>
</file>

<file path=xl/sharedStrings.xml><?xml version="1.0" encoding="utf-8"?>
<sst xmlns="http://schemas.openxmlformats.org/spreadsheetml/2006/main" count="960" uniqueCount="386">
  <si>
    <t>预算01-1表</t>
  </si>
  <si>
    <t>2025年部门财务收支预算总表</t>
  </si>
  <si>
    <t>单位名称：中国共产主义青年团云县委员会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</si>
  <si>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</si>
  <si>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</si>
  <si>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</si>
  <si>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</si>
  <si>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</si>
  <si>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</si>
  <si>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</si>
  <si>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</si>
  <si>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</si>
  <si>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</si>
  <si>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</si>
  <si>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</si>
  <si>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</si>
  <si>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</si>
  <si>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</si>
  <si>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</si>
  <si>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</si>
  <si>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</si>
  <si>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</si>
  <si>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</si>
  <si>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</si>
  <si>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</si>
  <si>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</si>
  <si>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</si>
  <si>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</si>
  <si>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</si>
  <si>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xml:space="preserve">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</si>
  <si>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</si>
  <si>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</si>
  <si>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</si>
  <si>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</si>
  <si>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</si>
  <si>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</si>
  <si>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</si>
  <si>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</si>
  <si>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</si>
  <si>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</si>
  <si>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</si>
  <si>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</si>
  <si>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</si>
  <si>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</si>
  <si>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</si>
  <si>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</si>
  <si>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</si>
  <si>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</si>
  <si>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</si>
  <si>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</si>
  <si>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</si>
  <si>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</si>
  <si>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</si>
  <si>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</si>
  <si>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</si>
  <si>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</si>
  <si>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</si>
  <si>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</si>
  <si>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</si>
  <si>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</si>
  <si>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</si>
  <si>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</si>
  <si>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</si>
  <si>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</si>
  <si>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</si>
  <si>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</si>
  <si>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</si>
  <si>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</si>
  <si>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</si>
  <si>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</si>
  <si>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</si>
  <si>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</si>
  <si>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</si>
  <si>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</si>
  <si>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192</t>
  </si>
  <si>
    <t>中国共产主义青年团云县委员会</t>
  </si>
  <si>
    <t>192001</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</si>
  <si>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</si>
  <si>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</si>
  <si>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</si>
  <si>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</si>
  <si>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</si>
  <si>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</si>
  <si>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</si>
  <si>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</si>
  <si>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</si>
  <si>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</si>
  <si>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</si>
  <si>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</si>
  <si>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</si>
  <si>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</si>
  <si>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</si>
  <si>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20106</t>
  </si>
  <si>
    <t>财政事务</t>
  </si>
  <si>
    <t>2010601</t>
  </si>
  <si>
    <t>行政运行</t>
  </si>
  <si>
    <t>20129</t>
  </si>
  <si>
    <t>群众团体事务</t>
  </si>
  <si>
    <t>2012901</t>
  </si>
  <si>
    <t>2012999</t>
  </si>
  <si>
    <t>其他群众团体事务支出</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</si>
  <si>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</si>
  <si>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</si>
  <si>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</si>
  <si>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</si>
  <si>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</si>
  <si>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</si>
  <si>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</si>
  <si>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</si>
  <si>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</si>
  <si>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</si>
  <si>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</si>
  <si>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</si>
  <si>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</si>
  <si>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</si>
  <si>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</si>
  <si>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</si>
  <si>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</si>
  <si>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</si>
  <si>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</si>
  <si>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</si>
  <si>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</si>
  <si>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</si>
  <si>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</si>
  <si>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</si>
  <si>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</si>
  <si>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</si>
  <si>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</si>
  <si>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</si>
  <si>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</si>
  <si>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</si>
  <si>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</si>
  <si>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</si>
  <si>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</si>
  <si>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</si>
  <si>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</si>
  <si>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</si>
  <si>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</si>
  <si>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</si>
  <si>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</si>
  <si>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</si>
  <si>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</si>
  <si>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</si>
  <si>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</si>
  <si>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</si>
  <si>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</si>
  <si>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</si>
  <si>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</si>
  <si>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</si>
  <si>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</si>
  <si>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</si>
  <si>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</si>
  <si>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</si>
  <si>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</si>
  <si>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</si>
  <si>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</si>
  <si>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</si>
  <si>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</si>
  <si>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</si>
  <si>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</si>
  <si>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</si>
  <si>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</si>
  <si>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</si>
  <si>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</si>
  <si>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</si>
  <si>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</si>
  <si>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</si>
  <si>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</si>
  <si>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</si>
  <si>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</si>
  <si>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</si>
  <si>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</si>
  <si>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</si>
  <si>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</si>
  <si>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</si>
  <si>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</si>
  <si>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</si>
  <si>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</si>
  <si>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</si>
  <si>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</si>
  <si>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</si>
  <si>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</si>
  <si>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</si>
  <si>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</si>
  <si>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</si>
  <si>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</si>
  <si>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</si>
  <si>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</si>
  <si>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</si>
  <si>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</si>
  <si>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</si>
  <si>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</si>
  <si>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</si>
  <si>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</si>
  <si>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</si>
  <si>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</si>
  <si>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</si>
  <si>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</si>
  <si>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</si>
  <si>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</si>
  <si>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</si>
  <si>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</si>
  <si>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</si>
  <si>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</si>
  <si>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</si>
  <si>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</si>
  <si>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</si>
  <si>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530922231100001555353</t>
  </si>
  <si>
    <t>行政人员支出工资</t>
  </si>
  <si>
    <t>30101</t>
  </si>
  <si>
    <t>基本工资</t>
  </si>
  <si>
    <t>30102</t>
  </si>
  <si>
    <t>津贴补贴</t>
  </si>
  <si>
    <t>530922231100001555352</t>
  </si>
  <si>
    <t>行政人员绩效考核奖励（2017年提高标准部分）</t>
  </si>
  <si>
    <t>30103</t>
  </si>
  <si>
    <t>奖金</t>
  </si>
  <si>
    <t>530922231100001555339</t>
  </si>
  <si>
    <t>社会保障缴费</t>
  </si>
  <si>
    <t>30108</t>
  </si>
  <si>
    <t>机关事业单位基本养老保险缴费</t>
  </si>
  <si>
    <t>2080506</t>
  </si>
  <si>
    <t>机关事业单位职业年金缴费支出</t>
  </si>
  <si>
    <t>30109</t>
  </si>
  <si>
    <t>职业年金缴费</t>
  </si>
  <si>
    <t>2101102</t>
  </si>
  <si>
    <t>事业单位医疗</t>
  </si>
  <si>
    <t>30110</t>
  </si>
  <si>
    <t>职工基本医疗保险缴费</t>
  </si>
  <si>
    <t>30112</t>
  </si>
  <si>
    <t>其他社会保障缴费</t>
  </si>
  <si>
    <t>530922231100001555340</t>
  </si>
  <si>
    <t>30113</t>
  </si>
  <si>
    <t>530922231100001555359</t>
  </si>
  <si>
    <t>一般公用经费</t>
  </si>
  <si>
    <t>30201</t>
  </si>
  <si>
    <t>办公费</t>
  </si>
  <si>
    <t>30205</t>
  </si>
  <si>
    <t>水费</t>
  </si>
  <si>
    <t>30206</t>
  </si>
  <si>
    <t>电费</t>
  </si>
  <si>
    <t>30211</t>
  </si>
  <si>
    <t>差旅费</t>
  </si>
  <si>
    <t>530922241100002267451</t>
  </si>
  <si>
    <t>公务接待费（一般公用经费）</t>
  </si>
  <si>
    <t>30217</t>
  </si>
  <si>
    <t>530922231100001555360</t>
  </si>
  <si>
    <t>职工教育经费</t>
  </si>
  <si>
    <t>30216</t>
  </si>
  <si>
    <t>培训费</t>
  </si>
  <si>
    <t>530922231100001555342</t>
  </si>
  <si>
    <t>工会经费</t>
  </si>
  <si>
    <t>30228</t>
  </si>
  <si>
    <t>530922231100001555356</t>
  </si>
  <si>
    <t>公务用车运行维护费</t>
  </si>
  <si>
    <t>30231</t>
  </si>
  <si>
    <t>530922231100001555358</t>
  </si>
  <si>
    <t>行政人员公务交通补贴</t>
  </si>
  <si>
    <t>30239</t>
  </si>
  <si>
    <t>其他交通费用</t>
  </si>
  <si>
    <t>530922241100002262985</t>
  </si>
  <si>
    <t>西部志愿者生活补助</t>
  </si>
  <si>
    <t>30305</t>
  </si>
  <si>
    <t>生活补助</t>
  </si>
  <si>
    <t>预算05-1表</t>
  </si>
  <si>
    <t>2025年部门项目支出预算表</t>
  </si>
  <si>
    <t>项目分类</t>
  </si>
  <si>
    <t>项目单位</t>
  </si>
  <si>
    <t>经济科目编码</t>
  </si>
  <si>
    <t>经济科目名称</t>
  </si>
  <si>
    <t>本年拨款</t>
  </si>
  <si>
    <t>其中：本次下达</t>
  </si>
  <si>
    <t>春节系列活动经费</t>
  </si>
  <si>
    <t>专项业务类</t>
  </si>
  <si>
    <t>530922251100003986594</t>
  </si>
  <si>
    <t>青年联合会工作经费</t>
  </si>
  <si>
    <t>530922251100003805580</t>
  </si>
  <si>
    <t>30202</t>
  </si>
  <si>
    <t>印刷费</t>
  </si>
  <si>
    <t>30215</t>
  </si>
  <si>
    <t>会议费</t>
  </si>
  <si>
    <t>云县共青团工作专项经费</t>
  </si>
  <si>
    <t>530922241100002260790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</si>
  <si>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</si>
  <si>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</si>
  <si>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</si>
  <si>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</si>
  <si>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</si>
  <si>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</si>
  <si>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</si>
  <si>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</si>
  <si>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</si>
  <si>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</si>
  <si>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</si>
  <si>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</si>
  <si>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2025年青年联合会工作经费5万元。</t>
  </si>
  <si>
    <t>产出指标</t>
  </si>
  <si>
    <t>数量指标</t>
  </si>
  <si>
    <t>宣传活动举办次数</t>
  </si>
  <si>
    <t>&gt;=</t>
  </si>
  <si>
    <t>次</t>
  </si>
  <si>
    <t>定量指标</t>
  </si>
  <si>
    <t>反映组织宣传活动次数的情况。</t>
  </si>
  <si>
    <t>质量指标</t>
  </si>
  <si>
    <t>及时率</t>
  </si>
  <si>
    <t>100%</t>
  </si>
  <si>
    <t>%</t>
  </si>
  <si>
    <t>定性指标</t>
  </si>
  <si>
    <t>反映事实发生与作为宣传事实发生之间的时间差距情况。</t>
  </si>
  <si>
    <t>时效指标</t>
  </si>
  <si>
    <t>计划完成率</t>
  </si>
  <si>
    <t>100</t>
  </si>
  <si>
    <t>计划完成率=在规定时间内宣传任务完成数/宣传任务计划数*100%</t>
  </si>
  <si>
    <t>效益指标</t>
  </si>
  <si>
    <t>社会效益</t>
  </si>
  <si>
    <t>宣传活动参与人次</t>
  </si>
  <si>
    <t>120</t>
  </si>
  <si>
    <t>人次</t>
  </si>
  <si>
    <t>反映宣传活动参与人次情况。</t>
  </si>
  <si>
    <t>满意度指标</t>
  </si>
  <si>
    <t>服务对象满意度</t>
  </si>
  <si>
    <t>社会公众满意度</t>
  </si>
  <si>
    <t>90</t>
  </si>
  <si>
    <t>反映社会公众对宣传的满意程度。</t>
  </si>
  <si>
    <t>共青团云县委2025年度春节系列活动经费预算为6万元。</t>
  </si>
  <si>
    <t>1.00</t>
  </si>
  <si>
    <t>宣传活动参与率</t>
  </si>
  <si>
    <t>反映宣传活动参与率。</t>
  </si>
  <si>
    <t>根据中共云县委关于贯彻落实《中共云南省委关于以改革创新精神加强新形势下工会共青团妇联工作的意见》的实施意见（云县委发〔2014〕25号）文件精神，结合团县委工作实际，为使2024年全县共青团工作顺利开展，恳请县财政局给予安排10万元的专项工作经费。</t>
  </si>
  <si>
    <t>2024年度各项共青团工作顺利开展</t>
  </si>
  <si>
    <t>=</t>
  </si>
  <si>
    <t>共青团工作能否按计划进行开展</t>
  </si>
  <si>
    <t>2024年度共青团工作取得一定的发展</t>
  </si>
  <si>
    <t>各项工作推进成效</t>
  </si>
  <si>
    <t>人民群众对共青团的满意度</t>
  </si>
  <si>
    <t>95</t>
  </si>
  <si>
    <t>人民群众满意度</t>
  </si>
  <si>
    <t>预算06表</t>
  </si>
  <si>
    <t>2025年部门政府性基金预算支出预算表</t>
  </si>
  <si>
    <t>政府性基金预算支出预算表</t>
  </si>
  <si>
    <t>单位名称：临沧市发展和改革委员会</t>
  </si>
  <si>
    <t>本年政府性基金预算支出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</si>
  <si>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</si>
  <si>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</si>
  <si>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</si>
  <si>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</si>
  <si>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</si>
  <si>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</si>
  <si>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</si>
  <si>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</si>
  <si>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</si>
  <si>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</si>
  <si>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</si>
  <si>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</si>
  <si>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2025年部门政府购买服务预算表</t>
  </si>
  <si>
    <t>政府购买服务项目</t>
  </si>
  <si>
    <t>政府购买服务目录</t>
  </si>
  <si>
    <t>预算09-1表</t>
  </si>
  <si>
    <t>2025年县对下转移支付预算表</t>
  </si>
  <si>
    <t>单位名称（项目）</t>
  </si>
  <si>
    <t>地区</t>
  </si>
  <si>
    <t>政府性基金</t>
  </si>
  <si>
    <t>-</t>
  </si>
  <si>
    <t>预算09-2表</t>
  </si>
  <si>
    <t>2025年县对下转移支付绩效目标表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</si>
  <si>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</si>
  <si>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</si>
  <si>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</si>
  <si>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</si>
  <si>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</si>
  <si>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</si>
  <si>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</si>
  <si>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</si>
  <si>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</si>
  <si>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</si>
  <si>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2025年转移支付补助项目支出预算表</t>
  </si>
  <si>
    <t>上级补助</t>
  </si>
  <si>
    <t>预算12表</t>
  </si>
  <si>
    <t>2025年部门项目中期规划预算表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</si>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</sst>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31">
    <font>
      <sz val="9"/>
      <color rgb="FF000000"/>
      <name val="Microsoft YaHei UI"/>
    </font>
    <font>
      <sz val="9"/>
      <color auto="1"/>
      <name val="宋体"/>
    </font>
    <font>
      <sz val="11"/>
      <color auto="1"/>
      <name val="Calibri"/>
      <scheme val="minor"/>
    </font>
    <font>
      <sz val="9"/>
      <color rgb="FF000000"/>
      <name val="宋体"/>
    </font>
    <font>
      <sz val="22"/>
      <color rgb="FF000000"/>
      <name val="方正小标宋简体"/>
    </font>
    <font>
      <sz val="19"/>
      <color rgb="FF000000"/>
      <name val="宋体"/>
    </font>
    <font>
      <b/>
      <sz val="11"/>
      <color rgb="FF000000"/>
      <name val="宋体"/>
    </font>
    <font>
      <sz val="11"/>
      <color rgb="FF000000"/>
      <name val="宋体"/>
    </font>
    <font>
      <sz val="10"/>
      <color auto="1"/>
      <name val="宋体"/>
    </font>
    <font>
      <b/>
      <sz val="9"/>
      <color auto="1"/>
      <name val="宋体"/>
    </font>
    <font>
      <b/>
      <sz val="9"/>
      <color rgb="FF000000"/>
      <name val="宋体"/>
    </font>
    <font>
      <sz val="10"/>
      <color rgb="FF000000"/>
      <name val="Arial"/>
    </font>
    <font>
      <sz val="10"/>
      <color rgb="FF000000"/>
      <name val="宋体"/>
    </font>
    <font>
      <sz val="30"/>
      <color rgb="FF000000"/>
      <name val="宋体"/>
    </font>
    <font>
      <sz val="9"/>
      <color auto="1"/>
      <name val="Microsoft YaHei UI"/>
    </font>
    <font>
      <sz val="28"/>
      <color rgb="FF000000"/>
      <name val="宋体"/>
    </font>
    <font>
      <sz val="10"/>
      <color rgb="FF000000"/>
      <name val="Microsoft YaHei UI"/>
    </font>
    <font>
      <sz val="20"/>
      <color rgb="FF000000"/>
      <name val="宋体"/>
    </font>
    <font>
      <b/>
      <sz val="10"/>
      <color rgb="FF000000"/>
      <name val="宋体"/>
    </font>
    <font>
      <sz val="21"/>
      <color rgb="FF000000"/>
      <name val="宋体"/>
    </font>
    <font>
      <sz val="11"/>
      <color theme="1"/>
      <name val="Calibri"/>
      <scheme val="minor"/>
    </font>
    <font>
      <sz val="10"/>
      <color theme="1"/>
      <name val="宋体"/>
    </font>
    <font>
      <b/>
      <sz val="23"/>
      <color rgb="FF000000"/>
      <name val="宋体"/>
    </font>
    <font>
      <sz val="11"/>
      <color theme="1"/>
      <name val="宋体"/>
    </font>
    <font>
      <sz val="11.25"/>
      <color rgb="FF000000"/>
      <name val="宋体"/>
    </font>
    <font>
      <sz val="12"/>
      <color theme="1"/>
      <name val="宋体"/>
    </font>
    <font>
      <sz val="12"/>
      <color rgb="FF000000"/>
      <name val="宋体"/>
    </font>
    <font>
      <sz val="9"/>
      <color theme="1"/>
      <name val="宋体"/>
    </font>
    <font>
      <sz val="10"/>
      <color rgb="FFFFFFFF"/>
      <name val="宋体"/>
    </font>
    <font>
      <b/>
      <sz val="21"/>
      <color rgb="FF000000"/>
      <name val="宋体"/>
    </font>
    <font>
      <sz val="22"/>
      <color auto="1"/>
      <name val="方正小标宋简体"/>
    </font>
  </fonts>
  <fills count="3">
    <fill>
      <patternFill patternType="none"/>
    </fill>
    <fill>
      <patternFill patternType="gray125"/>
    </fill>
    <fill>
      <patternFill patternType="solid">
        <fgColor rgb="FFFFFFFF"/>
      </patternFill>
    </fill>
  </fills>
  <borders count="14">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style="thin">
        <color rgb="FF000000"/>
      </right>
      <top/>
      <bottom style="thin">
        <color rgb="FF000000"/>
      </bottom>
    </border>
    <border>
      <left/>
      <right style="thin">
        <color rgb="FF000000"/>
      </right>
      <top style="thin">
        <color rgb="FF000000"/>
      </top>
      <bottom/>
    </border>
    <border>
      <left/>
      <right/>
      <top style="thin">
        <color rgb="FF000000"/>
      </top>
      <bottom style="thin">
        <color rgb="FF000000"/>
      </bottom>
    </border>
    <border>
      <left style="thin">
        <color rgb="FF000000"/>
      </left>
      <right style="thin">
        <color rgb="FF000000"/>
      </right>
      <top/>
      <bottom/>
    </border>
    <border>
      <left/>
      <right style="thin">
        <color rgb="FF000000"/>
      </right>
      <top/>
      <bottom/>
    </border>
    <border>
      <left/>
      <right/>
      <top/>
      <bottom style="thin">
        <color rgb="FF000000"/>
      </bottom>
    </border>
    <border>
      <left style="thin">
        <color rgb="FF000000"/>
      </left>
      <right/>
      <top style="thin">
        <color rgb="FF000000"/>
      </top>
      <bottom/>
    </border>
    <border>
      <left style="thin">
        <color rgb="FF000000"/>
      </left>
      <right/>
      <top/>
      <bottom style="thin">
        <color rgb="FF000000"/>
      </bottom>
    </border>
  </borders>
  <cellStyleXfs count="8">
    <xf numFmtId="0" fontId="0" fillId="0" borderId="0">
      <alignment vertical="top"/>
      <protection locked="0"/>
    </xf>
    <xf numFmtId="171" fontId="1" fillId="0" borderId="1">
      <alignment horizontal="right" vertical="center"/>
    </xf>
    <xf numFmtId="49" fontId="1" fillId="0" borderId="1">
      <alignment horizontal="left" vertical="center" wrapText="1"/>
    </xf>
    <xf numFmtId="173" fontId="1" fillId="0" borderId="1">
      <alignment horizontal="right" vertical="center"/>
    </xf>
    <xf numFmtId="174" fontId="1" fillId="0" borderId="1">
      <alignment horizontal="right" vertical="center"/>
    </xf>
    <xf numFmtId="175" fontId="1" fillId="0" borderId="1">
      <alignment horizontal="right" vertical="center"/>
    </xf>
    <xf numFmtId="10" fontId="1" fillId="0" borderId="1">
      <alignment horizontal="right" vertical="center"/>
    </xf>
    <xf numFmtId="172" fontId="1" fillId="0" borderId="1">
      <alignment horizontal="right" vertical="center"/>
    </xf>
  </cellStyleXfs>
  <cellXfs count="235">
    <xf numFmtId="0" fontId="0" fillId="0" borderId="0" xfId="0" applyFont="1">
      <alignment vertical="top"/>
      <protection locked="0"/>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3" fontId="1" fillId="0" borderId="1" xfId="3" applyFont="1" applyBorder="1" applyNumberFormat="1">
      <alignment horizontal="right" vertical="center"/>
    </xf>
    <xf numFmtId="174" fontId="1" fillId="0" borderId="1" xfId="4" applyFont="1" applyBorder="1" applyNumberFormat="1">
      <alignment horizontal="right" vertical="center"/>
    </xf>
    <xf numFmtId="175" fontId="1" fillId="0" borderId="1" xfId="5" applyFont="1" applyBorder="1" applyNumberFormat="1">
      <alignment horizontal="right" vertical="center"/>
    </xf>
    <xf numFmtId="10" fontId="1" fillId="0" borderId="1" xfId="6" applyFont="1" applyBorder="1" applyNumberFormat="1">
      <alignment horizontal="right" vertical="center"/>
    </xf>
    <xf numFmtId="172" fontId="1" fillId="0" borderId="1" xfId="7" applyFont="1" applyBorder="1" applyNumberFormat="1">
      <alignment horizontal="right" vertical="center"/>
    </xf>
    <xf numFmtId="0" fontId="2" fillId="0" borderId="0" xfId="0" applyFont="1">
      <alignment horizontal="center" vertical="center"/>
    </xf>
    <xf numFmtId="0" fontId="3" fillId="0" borderId="0" xfId="0" applyFont="1">
      <alignment horizontal="right" vertical="center"/>
    </xf>
    <xf numFmtId="0" fontId="4" fillId="0" borderId="0" xfId="0" applyFont="1" quotePrefix="1">
      <alignment horizontal="center" vertical="center"/>
    </xf>
    <xf numFmtId="0" fontId="5" fillId="0" borderId="0" xfId="0" applyFont="1">
      <alignment horizontal="center" vertical="top"/>
    </xf>
    <xf numFmtId="0" fontId="3" fillId="0" borderId="0" xfId="0" applyFont="1" quotePrefix="1">
      <alignment horizontal="left" vertical="center"/>
    </xf>
    <xf numFmtId="0" fontId="6" fillId="0" borderId="0" xfId="0" applyFont="1">
      <alignment horizontal="center" vertical="center"/>
    </xf>
    <xf numFmtId="0" fontId="7" fillId="0" borderId="2" xfId="0" applyFont="1" applyBorder="1">
      <alignment horizontal="center" vertical="center"/>
    </xf>
    <xf numFmtId="0" fontId="7" fillId="0" borderId="3" xfId="0" applyFont="1" applyBorder="1">
      <alignment horizontal="center" vertical="center"/>
    </xf>
    <xf numFmtId="0" fontId="7" fillId="0" borderId="4" xfId="0" applyFont="1" applyBorder="1">
      <alignment horizontal="center" vertical="center"/>
    </xf>
    <xf numFmtId="0" fontId="7" fillId="0" borderId="4" xfId="0" applyFont="1" applyBorder="1" quotePrefix="1">
      <alignment horizontal="center" vertical="center"/>
    </xf>
    <xf numFmtId="0" fontId="7" fillId="0" borderId="5" xfId="0" applyFont="1" applyBorder="1">
      <alignment horizontal="center" vertical="center"/>
    </xf>
    <xf numFmtId="0" fontId="3" fillId="0" borderId="1" xfId="0" applyFont="1" applyBorder="1">
      <alignment horizontal="left" vertical="center"/>
    </xf>
    <xf numFmtId="171" fontId="1" fillId="0" borderId="1" xfId="0" applyFont="1" applyBorder="1" applyNumberFormat="1">
      <alignment horizontal="right" vertical="center"/>
      <protection locked="0"/>
    </xf>
    <xf numFmtId="0" fontId="1" fillId="0" borderId="1" xfId="0" applyFont="1" applyBorder="1">
      <alignment horizontal="left" vertical="center"/>
      <protection locked="0"/>
    </xf>
    <xf numFmtId="0" fontId="1" fillId="0" borderId="3"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8" fillId="0" borderId="5" xfId="0" applyFont="1" applyBorder="1">
      <alignment vertical="center"/>
      <protection locked="0"/>
    </xf>
    <xf numFmtId="0" fontId="9" fillId="0" borderId="5" xfId="0" applyFont="1" applyBorder="1">
      <alignment horizontal="center" vertical="center"/>
      <protection locked="0"/>
    </xf>
    <xf numFmtId="0" fontId="10" fillId="0" borderId="5" xfId="0" applyFont="1" applyBorder="1">
      <alignment horizontal="center" vertical="center"/>
    </xf>
    <xf numFmtId="171" fontId="9" fillId="0" borderId="1" xfId="0" applyFont="1" applyBorder="1" applyNumberFormat="1">
      <alignment horizontal="right" vertical="center"/>
      <protection locked="0"/>
    </xf>
    <xf numFmtId="171" fontId="1" fillId="0" borderId="1" xfId="0" applyFont="1" applyBorder="1" applyNumberFormat="1" quotePrefix="1">
      <alignment horizontal="right" vertical="center"/>
      <protection locked="0"/>
    </xf>
    <xf numFmtId="0" fontId="10" fillId="0" borderId="1" xfId="0" applyFont="1" applyBorder="1">
      <alignment horizontal="center" vertical="center"/>
    </xf>
    <xf numFmtId="0" fontId="3" fillId="0" borderId="5" xfId="0" applyFont="1" applyBorder="1">
      <alignment horizontal="left" vertical="center"/>
    </xf>
    <xf numFmtId="0" fontId="10" fillId="0" borderId="5" xfId="0" applyFont="1" applyBorder="1">
      <alignment horizontal="center" vertical="center"/>
      <protection locked="0"/>
    </xf>
    <xf numFmtId="0" fontId="11" fillId="0" borderId="0" xfId="0" applyFont="1">
      <alignment vertical="top"/>
    </xf>
    <xf numFmtId="0" fontId="12" fillId="0" borderId="0" xfId="0" applyFont="1">
      <protection locked="0"/>
    </xf>
    <xf numFmtId="0" fontId="3" fillId="0" borderId="0" xfId="0" applyFont="1">
      <alignment horizontal="right" vertical="center"/>
      <protection locked="0"/>
    </xf>
    <xf numFmtId="0" fontId="4" fillId="0" borderId="0" xfId="0" applyFont="1">
      <alignment horizontal="center" vertical="center"/>
      <protection locked="0"/>
    </xf>
    <xf numFmtId="0" fontId="13" fillId="0" borderId="0" xfId="0" applyFont="1">
      <alignment horizontal="center" vertical="center"/>
    </xf>
    <xf numFmtId="0" fontId="13" fillId="0" borderId="0" xfId="0" applyFont="1">
      <alignment horizontal="center" vertical="center"/>
      <protection locked="0"/>
    </xf>
    <xf numFmtId="0" fontId="7" fillId="0" borderId="0" xfId="0" applyFont="1"/>
    <xf numFmtId="0" fontId="7" fillId="0" borderId="0" xfId="0" applyFont="1">
      <protection locked="0"/>
    </xf>
    <xf numFmtId="0" fontId="12" fillId="0" borderId="4" xfId="0" applyFont="1" applyBorder="1">
      <alignment horizontal="center" vertical="center" wrapText="1"/>
      <protection locked="0"/>
    </xf>
    <xf numFmtId="0" fontId="12" fillId="0" borderId="7" xfId="0" applyFont="1" applyBorder="1">
      <alignment horizontal="center" vertical="center" wrapText="1"/>
      <protection locked="0"/>
    </xf>
    <xf numFmtId="0" fontId="12" fillId="0" borderId="8" xfId="0" applyFont="1" applyBorder="1">
      <alignment horizontal="center" vertical="center" wrapText="1"/>
      <protection locked="0"/>
    </xf>
    <xf numFmtId="0" fontId="12" fillId="0" borderId="8" xfId="0" applyFont="1" applyBorder="1">
      <alignment horizontal="center" vertical="center" wrapText="1"/>
    </xf>
    <xf numFmtId="0" fontId="12" fillId="0" borderId="8" xfId="0" applyFont="1" applyBorder="1">
      <alignment horizontal="center" vertical="center"/>
    </xf>
    <xf numFmtId="0" fontId="12" fillId="0" borderId="3" xfId="0" applyFont="1" applyBorder="1">
      <alignment horizontal="center" vertical="center" wrapText="1"/>
    </xf>
    <xf numFmtId="0" fontId="12" fillId="2" borderId="3" xfId="0" applyFont="1" applyFill="1" applyBorder="1">
      <alignment horizontal="center" vertical="center" wrapText="1"/>
      <protection locked="0"/>
    </xf>
    <xf numFmtId="0" fontId="12" fillId="0" borderId="9" xfId="0" applyFont="1" applyBorder="1">
      <alignment horizontal="center" vertical="center"/>
    </xf>
    <xf numFmtId="0" fontId="12" fillId="0" borderId="10" xfId="0" applyFont="1" applyBorder="1">
      <alignment horizontal="center" vertical="center"/>
    </xf>
    <xf numFmtId="0" fontId="12" fillId="0" borderId="10" xfId="0" applyFont="1" applyBorder="1">
      <alignment horizontal="center" vertical="center" wrapText="1"/>
      <protection locked="0"/>
    </xf>
    <xf numFmtId="0" fontId="12" fillId="0" borderId="11" xfId="0" applyFont="1" applyBorder="1">
      <alignment horizontal="center" vertical="center"/>
    </xf>
    <xf numFmtId="0" fontId="12" fillId="0" borderId="6" xfId="0" applyFont="1" applyBorder="1">
      <alignment horizontal="center" vertical="center"/>
    </xf>
    <xf numFmtId="0" fontId="12" fillId="0" borderId="5" xfId="0" applyFont="1" applyBorder="1">
      <alignment horizontal="center" vertical="center" wrapText="1"/>
    </xf>
    <xf numFmtId="0" fontId="12" fillId="0" borderId="6" xfId="0" applyFont="1" applyBorder="1">
      <alignment horizontal="center" vertical="center" wrapText="1"/>
    </xf>
    <xf numFmtId="0" fontId="3" fillId="0" borderId="6" xfId="0" applyFont="1" applyBorder="1">
      <alignment horizontal="center" vertical="center"/>
      <protection locked="0"/>
    </xf>
    <xf numFmtId="0" fontId="12" fillId="0" borderId="1" xfId="0" applyFont="1" applyBorder="1">
      <alignment horizontal="center" vertical="center"/>
    </xf>
    <xf numFmtId="0" fontId="3" fillId="0" borderId="5" xfId="0" applyFont="1" applyBorder="1">
      <alignment vertical="center" wrapText="1"/>
    </xf>
    <xf numFmtId="0" fontId="3" fillId="0" borderId="6" xfId="0" applyFont="1" applyBorder="1">
      <alignment vertical="center" wrapText="1"/>
    </xf>
    <xf numFmtId="0" fontId="3" fillId="0" borderId="5" xfId="0" applyFont="1" applyBorder="1">
      <alignment horizontal="left" vertical="center" wrapText="1" indent="1"/>
    </xf>
    <xf numFmtId="0" fontId="3" fillId="0" borderId="6" xfId="0" applyFont="1" applyBorder="1">
      <alignment horizontal="left" vertical="center" wrapText="1" indent="1"/>
    </xf>
    <xf numFmtId="0" fontId="3" fillId="0" borderId="5" xfId="0" applyFont="1" applyBorder="1">
      <alignment horizontal="center" vertical="center"/>
    </xf>
    <xf numFmtId="0" fontId="3" fillId="0" borderId="6" xfId="0" applyFont="1" applyBorder="1">
      <alignment vertical="center"/>
    </xf>
    <xf numFmtId="0" fontId="14" fillId="0" borderId="0" xfId="0" applyFont="1">
      <alignment vertical="center"/>
      <protection locked="0"/>
    </xf>
    <xf numFmtId="0" fontId="11" fillId="0" borderId="0" xfId="0" applyFont="1">
      <alignment vertical="center"/>
    </xf>
    <xf numFmtId="0" fontId="4" fillId="0" borderId="0" xfId="0" applyFont="1">
      <alignment horizontal="center" vertical="center"/>
    </xf>
    <xf numFmtId="0" fontId="15" fillId="0" borderId="0" xfId="0" applyFont="1">
      <alignment horizontal="center" vertical="center"/>
    </xf>
    <xf numFmtId="0" fontId="3" fillId="0" borderId="0" xfId="0" applyFont="1">
      <alignment horizontal="left" vertical="center" wrapText="1"/>
      <protection locked="0"/>
    </xf>
    <xf numFmtId="0" fontId="12" fillId="0" borderId="0" xfId="0" applyFont="1">
      <alignment horizontal="left" vertical="center" wrapText="1"/>
    </xf>
    <xf numFmtId="0" fontId="12" fillId="0" borderId="0" xfId="0" applyFont="1">
      <alignment wrapText="1"/>
    </xf>
    <xf numFmtId="0" fontId="12" fillId="0" borderId="0" xfId="0" applyFont="1"/>
    <xf numFmtId="0" fontId="16" fillId="0" borderId="0" xfId="0" applyFont="1"/>
    <xf numFmtId="0" fontId="7" fillId="0" borderId="4" xfId="0" applyFont="1" applyBorder="1">
      <alignment horizontal="center" vertical="center" wrapText="1"/>
      <protection locked="0"/>
    </xf>
    <xf numFmtId="0" fontId="7" fillId="0" borderId="8" xfId="0" applyFont="1" applyBorder="1">
      <alignment horizontal="center" vertical="center" wrapText="1"/>
      <protection locked="0"/>
    </xf>
    <xf numFmtId="0" fontId="7" fillId="0" borderId="3" xfId="0" applyFont="1" applyBorder="1">
      <alignment horizontal="center" vertical="center" wrapText="1"/>
      <protection locked="0"/>
    </xf>
    <xf numFmtId="0" fontId="7" fillId="0" borderId="8" xfId="0" applyFont="1" applyBorder="1">
      <alignment horizontal="center" vertical="center"/>
    </xf>
    <xf numFmtId="0" fontId="7" fillId="0" borderId="5" xfId="0" applyFont="1" applyBorder="1">
      <alignment horizontal="center" vertical="center" wrapText="1"/>
    </xf>
    <xf numFmtId="0" fontId="7" fillId="0" borderId="1" xfId="0" applyFont="1" applyBorder="1">
      <alignment horizontal="center" vertical="center"/>
    </xf>
    <xf numFmtId="0" fontId="7" fillId="0" borderId="1" xfId="0" applyFont="1" applyBorder="1">
      <alignment horizontal="center" vertical="center" wrapText="1"/>
      <protection locked="0"/>
    </xf>
    <xf numFmtId="0" fontId="7" fillId="0" borderId="1" xfId="0" applyFont="1" applyBorder="1">
      <alignment horizontal="center" vertical="center" wrapText="1"/>
    </xf>
    <xf numFmtId="3" fontId="7" fillId="0" borderId="1" xfId="0" applyFont="1" applyBorder="1" applyNumberFormat="1">
      <alignment horizontal="center" vertical="center"/>
    </xf>
    <xf numFmtId="0" fontId="3" fillId="0" borderId="1" xfId="0" applyFont="1" applyBorder="1">
      <alignment vertical="center"/>
    </xf>
    <xf numFmtId="0" fontId="8" fillId="0" borderId="1" xfId="0" applyFont="1" applyBorder="1">
      <alignment horizontal="left" vertical="center" wrapText="1" indent="1"/>
      <protection locked="0"/>
    </xf>
    <xf numFmtId="0" fontId="8" fillId="0" borderId="1" xfId="0" applyFont="1" applyBorder="1" quotePrefix="1">
      <alignment horizontal="left" vertical="center" wrapText="1" indent="1"/>
    </xf>
    <xf numFmtId="0" fontId="12" fillId="0" borderId="1" xfId="0" applyFont="1" applyBorder="1">
      <alignment horizontal="left" vertical="center" wrapText="1" indent="2"/>
      <protection locked="0"/>
    </xf>
    <xf numFmtId="0" fontId="12" fillId="0" borderId="1" xfId="0" applyFont="1" applyBorder="1" quotePrefix="1">
      <alignment horizontal="left" vertical="center" wrapText="1" indent="2"/>
    </xf>
    <xf numFmtId="0" fontId="12" fillId="0" borderId="1" xfId="0" applyFont="1" applyBorder="1">
      <alignment horizontal="center" vertical="center" wrapText="1"/>
      <protection locked="0"/>
    </xf>
    <xf numFmtId="0" fontId="12" fillId="0" borderId="1" xfId="0" applyFont="1" applyBorder="1">
      <alignment horizontal="center" vertical="center" wrapText="1"/>
    </xf>
    <xf numFmtId="0" fontId="17" fillId="0" borderId="0" xfId="0" applyFont="1">
      <alignment horizontal="center" vertical="center"/>
    </xf>
    <xf numFmtId="0" fontId="3" fillId="0" borderId="0" xfId="0" applyFont="1" quotePrefix="1">
      <alignment horizontal="left" vertical="center"/>
      <protection locked="0"/>
    </xf>
    <xf numFmtId="0" fontId="18" fillId="0" borderId="0" xfId="0" applyFont="1">
      <alignment horizontal="center" vertical="center"/>
    </xf>
    <xf numFmtId="0" fontId="7" fillId="0" borderId="4" xfId="0" applyFont="1" applyBorder="1" quotePrefix="1">
      <alignment horizontal="center" vertical="center"/>
      <protection locked="0"/>
    </xf>
    <xf numFmtId="0" fontId="3" fillId="0" borderId="1" xfId="0" applyFont="1" applyBorder="1">
      <alignment horizontal="left" vertical="center"/>
      <protection locked="0"/>
    </xf>
    <xf numFmtId="0" fontId="3" fillId="0" borderId="1" xfId="0" applyFont="1" applyBorder="1">
      <alignment vertical="center"/>
      <protection locked="0"/>
    </xf>
    <xf numFmtId="0" fontId="1" fillId="0" borderId="1" xfId="0" applyFont="1" applyBorder="1">
      <alignment vertical="center"/>
      <protection locked="0"/>
    </xf>
    <xf numFmtId="0" fontId="1" fillId="0" borderId="5" xfId="0" applyFont="1" applyBorder="1">
      <alignment vertical="center"/>
      <protection locked="0"/>
    </xf>
    <xf numFmtId="0" fontId="3" fillId="0" borderId="1" xfId="0" applyFont="1" applyBorder="1">
      <alignment horizontal="center" vertical="center"/>
      <protection locked="0"/>
    </xf>
    <xf numFmtId="0" fontId="3" fillId="0" borderId="1" xfId="0" applyFont="1" applyBorder="1">
      <alignment horizontal="center" vertical="center"/>
    </xf>
    <xf numFmtId="0" fontId="12" fillId="0" borderId="0" xfId="0" applyFont="1">
      <alignment vertical="top"/>
    </xf>
    <xf numFmtId="0" fontId="12" fillId="0" borderId="0" xfId="0" applyFont="1">
      <alignment horizontal="right" vertical="center"/>
    </xf>
    <xf numFmtId="0" fontId="19" fillId="0" borderId="0" xfId="0" applyFont="1">
      <alignment horizontal="center" vertical="center"/>
    </xf>
    <xf numFmtId="0" fontId="12" fillId="0" borderId="0" xfId="0" applyFont="1" quotePrefix="1">
      <alignment horizontal="left" vertical="center"/>
      <protection locked="0"/>
    </xf>
    <xf numFmtId="49" fontId="12" fillId="0" borderId="0" xfId="0" applyFont="1" applyNumberFormat="1"/>
    <xf numFmtId="0" fontId="12" fillId="0" borderId="0" xfId="0" applyFont="1">
      <alignment horizontal="right"/>
    </xf>
    <xf numFmtId="49" fontId="7" fillId="0" borderId="2" xfId="0" applyFont="1" applyBorder="1" applyNumberFormat="1">
      <alignment horizontal="center" vertical="center" wrapText="1"/>
    </xf>
    <xf numFmtId="49" fontId="7" fillId="0" borderId="3" xfId="0" applyFont="1" applyBorder="1" applyNumberFormat="1">
      <alignment horizontal="center" vertical="center" wrapText="1"/>
    </xf>
    <xf numFmtId="0" fontId="7" fillId="0" borderId="4" xfId="0" applyFont="1" applyBorder="1">
      <alignment horizontal="center" vertical="center"/>
      <protection locked="0"/>
    </xf>
    <xf numFmtId="0" fontId="7" fillId="0" borderId="2" xfId="0" applyFont="1" applyBorder="1">
      <alignment horizontal="center" vertical="center"/>
      <protection locked="0"/>
    </xf>
    <xf numFmtId="0" fontId="7" fillId="0" borderId="7" xfId="0" applyFont="1" applyBorder="1">
      <alignment horizontal="center" vertical="center"/>
    </xf>
    <xf numFmtId="49" fontId="7" fillId="0" borderId="1" xfId="0" applyFont="1" applyBorder="1" applyNumberFormat="1">
      <alignment horizontal="center" vertical="center"/>
    </xf>
    <xf numFmtId="0" fontId="7" fillId="0" borderId="6" xfId="0" applyFont="1" applyBorder="1">
      <alignment horizontal="center" vertical="center"/>
    </xf>
    <xf numFmtId="49" fontId="7" fillId="0" borderId="1" xfId="0" applyFont="1" applyBorder="1" applyNumberFormat="1">
      <alignment horizontal="center" vertical="center"/>
      <protection locked="0"/>
    </xf>
    <xf numFmtId="0" fontId="3" fillId="0" borderId="1" xfId="0" applyFont="1" applyBorder="1">
      <alignment horizontal="left" vertical="center" wrapText="1"/>
    </xf>
    <xf numFmtId="0" fontId="3" fillId="0" borderId="1" xfId="0" applyFont="1" applyBorder="1">
      <alignment horizontal="left" vertical="center" wrapText="1" indent="1"/>
    </xf>
    <xf numFmtId="0" fontId="3" fillId="0" borderId="1" xfId="0" applyFont="1" applyBorder="1">
      <alignment horizontal="left" vertical="center" wrapText="1" indent="2"/>
    </xf>
    <xf numFmtId="0" fontId="12" fillId="0" borderId="2" xfId="0" applyFont="1" applyBorder="1">
      <alignment horizontal="center" vertical="center"/>
    </xf>
    <xf numFmtId="0" fontId="12" fillId="0" borderId="3" xfId="0" applyFont="1" applyBorder="1">
      <alignment horizontal="center" vertical="center"/>
    </xf>
    <xf numFmtId="0" fontId="20" fillId="0" borderId="0" xfId="0" applyFont="1">
      <alignment horizontal="center" vertical="center"/>
    </xf>
    <xf numFmtId="0" fontId="12" fillId="0" borderId="0" xfId="0" applyFont="1">
      <alignment horizontal="center"/>
    </xf>
    <xf numFmtId="0" fontId="21" fillId="0" borderId="0" xfId="0" applyFont="1">
      <alignment horizontal="center" wrapText="1"/>
    </xf>
    <xf numFmtId="0" fontId="12" fillId="0" borderId="0" xfId="0" applyFont="1">
      <alignment horizontal="center" wrapText="1"/>
    </xf>
    <xf numFmtId="0" fontId="3" fillId="0" borderId="0" xfId="0" applyFont="1">
      <alignment horizontal="right" vertical="center" wrapText="1"/>
    </xf>
    <xf numFmtId="0" fontId="4" fillId="0" borderId="0" xfId="0" applyFont="1" quotePrefix="1">
      <alignment horizontal="center" vertical="center"/>
      <protection locked="0"/>
    </xf>
    <xf numFmtId="0" fontId="22" fillId="0" borderId="0" xfId="0" applyFont="1">
      <alignment horizontal="center" vertical="center"/>
      <protection locked="0"/>
    </xf>
    <xf numFmtId="0" fontId="7" fillId="0" borderId="5" xfId="0" applyFont="1" applyBorder="1">
      <alignment horizontal="center" vertical="center" wrapText="1"/>
      <protection locked="0"/>
    </xf>
    <xf numFmtId="0" fontId="23" fillId="0" borderId="5" xfId="0" applyFont="1" applyBorder="1">
      <alignment horizontal="center" vertical="center" wrapText="1"/>
      <protection locked="0"/>
    </xf>
    <xf numFmtId="0" fontId="24" fillId="0" borderId="1" xfId="0" applyFont="1" applyBorder="1">
      <alignment horizontal="center" vertical="center"/>
      <protection locked="0"/>
    </xf>
    <xf numFmtId="0" fontId="25" fillId="0" borderId="1" xfId="0" applyFont="1" applyBorder="1">
      <alignment horizontal="center" vertical="center"/>
      <protection locked="0"/>
    </xf>
    <xf numFmtId="0" fontId="26" fillId="0" borderId="1" xfId="0" applyFont="1" applyBorder="1">
      <alignment horizontal="center" vertical="center"/>
    </xf>
    <xf numFmtId="0" fontId="26" fillId="0" borderId="2" xfId="0" applyFont="1" applyBorder="1">
      <alignment horizontal="center" vertical="center"/>
    </xf>
    <xf numFmtId="171" fontId="27" fillId="0" borderId="1" xfId="0" applyFont="1" applyBorder="1" applyNumberFormat="1">
      <alignment horizontal="right" vertical="center"/>
    </xf>
    <xf numFmtId="171" fontId="27" fillId="0" borderId="1" xfId="0" applyFont="1" applyBorder="1" applyNumberFormat="1">
      <alignment horizontal="center" vertical="center"/>
    </xf>
    <xf numFmtId="0" fontId="12" fillId="0" borderId="0" xfId="0" applyFont="1">
      <alignment vertical="top"/>
      <protection locked="0"/>
    </xf>
    <xf numFmtId="49" fontId="12" fillId="0" borderId="0" xfId="0" applyFont="1" applyNumberFormat="1">
      <protection locked="0"/>
    </xf>
    <xf numFmtId="0" fontId="22" fillId="0" borderId="0" xfId="0" applyFont="1">
      <alignment horizontal="center" vertical="center"/>
    </xf>
    <xf numFmtId="0" fontId="7" fillId="0" borderId="0" xfId="0" applyFont="1">
      <alignment horizontal="left" vertical="center"/>
      <protection locked="0"/>
    </xf>
    <xf numFmtId="0" fontId="7" fillId="0" borderId="8" xfId="0" applyFont="1" applyBorder="1">
      <alignment horizontal="center" vertical="center"/>
      <protection locked="0"/>
    </xf>
    <xf numFmtId="0" fontId="7" fillId="0" borderId="3" xfId="0" applyFont="1" applyBorder="1">
      <alignment horizontal="center" vertical="center"/>
      <protection locked="0"/>
    </xf>
    <xf numFmtId="0" fontId="7" fillId="0" borderId="9" xfId="0" applyFont="1" applyBorder="1">
      <alignment horizontal="center" vertical="center" wrapText="1"/>
      <protection locked="0"/>
    </xf>
    <xf numFmtId="0" fontId="7" fillId="0" borderId="9" xfId="0" applyFont="1" applyBorder="1">
      <alignment horizontal="center" vertical="center"/>
      <protection locked="0"/>
    </xf>
    <xf numFmtId="0" fontId="7" fillId="0" borderId="9" xfId="0" applyFont="1" applyBorder="1">
      <alignment horizontal="center" vertical="center"/>
    </xf>
    <xf numFmtId="0" fontId="7" fillId="0" borderId="2" xfId="0" applyFont="1" applyBorder="1">
      <alignment horizontal="center" vertical="center" wrapText="1"/>
      <protection locked="0"/>
    </xf>
    <xf numFmtId="0" fontId="7" fillId="0" borderId="5" xfId="0" applyFont="1" applyBorder="1">
      <alignment horizontal="center" vertical="center"/>
      <protection locked="0"/>
    </xf>
    <xf numFmtId="3" fontId="12" fillId="0" borderId="1" xfId="0" applyFont="1" applyBorder="1" applyNumberFormat="1">
      <alignment horizontal="center" vertical="center"/>
      <protection locked="0"/>
    </xf>
    <xf numFmtId="0" fontId="3" fillId="0" borderId="1" xfId="0" applyFont="1" applyBorder="1">
      <alignment horizontal="left" vertical="center" indent="1"/>
    </xf>
    <xf numFmtId="0" fontId="3" fillId="0" borderId="1" xfId="0" applyFont="1" applyBorder="1">
      <alignment horizontal="left" vertical="center" wrapText="1"/>
      <protection locked="0"/>
    </xf>
    <xf numFmtId="49" fontId="1" fillId="0" borderId="1" xfId="2" applyFont="1" applyBorder="1" applyNumberFormat="1">
      <alignment horizontal="left" vertical="center" wrapText="1"/>
      <protection locked="0"/>
    </xf>
    <xf numFmtId="0" fontId="12" fillId="0" borderId="2" xfId="0" applyFont="1" applyBorder="1">
      <alignment horizontal="center" vertical="center" wrapText="1"/>
      <protection locked="0"/>
    </xf>
    <xf numFmtId="0" fontId="3" fillId="0" borderId="8" xfId="0" applyFont="1" applyBorder="1">
      <alignment horizontal="left" vertical="center"/>
      <protection locked="0"/>
    </xf>
    <xf numFmtId="0" fontId="3" fillId="0" borderId="3" xfId="0" applyFont="1" applyBorder="1">
      <alignment horizontal="left" vertical="center"/>
      <protection locked="0"/>
    </xf>
    <xf numFmtId="0" fontId="12" fillId="0" borderId="0" xfId="0" applyFont="1">
      <alignment vertical="center"/>
    </xf>
    <xf numFmtId="49" fontId="12" fillId="0" borderId="0" xfId="0" applyFont="1" applyNumberFormat="1">
      <alignment vertical="center"/>
    </xf>
    <xf numFmtId="0" fontId="3" fillId="0" borderId="0" xfId="0" applyFont="1">
      <alignment horizontal="left" vertical="center"/>
      <protection locked="0"/>
    </xf>
    <xf numFmtId="0" fontId="7" fillId="0" borderId="0" xfId="0" applyFont="1">
      <alignment horizontal="left" vertical="center"/>
    </xf>
    <xf numFmtId="0" fontId="7" fillId="0" borderId="0" xfId="0" applyFont="1">
      <alignment vertical="center"/>
    </xf>
    <xf numFmtId="0" fontId="7" fillId="0" borderId="4" xfId="0" applyFont="1" applyBorder="1">
      <alignment horizontal="center" vertical="center" wrapText="1"/>
    </xf>
    <xf numFmtId="0" fontId="7" fillId="0" borderId="9" xfId="0" applyFont="1" applyBorder="1">
      <alignment horizontal="center" vertical="center" wrapText="1"/>
    </xf>
    <xf numFmtId="0" fontId="7" fillId="0" borderId="12" xfId="0" applyFont="1" applyBorder="1">
      <alignment horizontal="center" vertical="center"/>
    </xf>
    <xf numFmtId="0" fontId="7" fillId="0" borderId="13" xfId="0" applyFont="1" applyBorder="1">
      <alignment horizontal="center" vertical="center" wrapText="1"/>
      <protection locked="0"/>
    </xf>
    <xf numFmtId="3" fontId="12" fillId="0" borderId="1" xfId="0" applyFont="1" applyBorder="1" applyNumberFormat="1">
      <alignment horizontal="center" vertical="center"/>
    </xf>
    <xf numFmtId="0" fontId="12" fillId="0" borderId="1" xfId="0" applyFont="1" applyBorder="1">
      <alignment vertical="center"/>
    </xf>
    <xf numFmtId="0" fontId="3" fillId="0" borderId="8" xfId="0" applyFont="1" applyBorder="1">
      <alignment horizontal="left" vertical="center"/>
    </xf>
    <xf numFmtId="0" fontId="3" fillId="0" borderId="3" xfId="0" applyFont="1" applyBorder="1">
      <alignment horizontal="left" vertical="center"/>
    </xf>
    <xf numFmtId="0" fontId="3" fillId="0" borderId="0" xfId="0" applyFont="1">
      <alignment horizontal="right" vertical="center" wrapText="1"/>
      <protection locked="0"/>
    </xf>
    <xf numFmtId="0" fontId="3" fillId="0" borderId="0" xfId="0" applyFont="1">
      <alignment vertical="top"/>
      <protection locked="0"/>
    </xf>
    <xf numFmtId="0" fontId="7" fillId="0" borderId="1" xfId="0" applyFont="1" applyBorder="1">
      <alignment horizontal="center" vertical="center"/>
      <protection locked="0"/>
    </xf>
    <xf numFmtId="0" fontId="3" fillId="0" borderId="1" xfId="0" applyFont="1" applyBorder="1">
      <alignment vertical="center" wrapText="1"/>
    </xf>
    <xf numFmtId="0" fontId="3" fillId="0" borderId="1" xfId="0" applyFont="1" applyBorder="1">
      <alignment horizontal="center" vertical="center" wrapText="1"/>
    </xf>
    <xf numFmtId="0" fontId="3" fillId="0" borderId="1" xfId="0" applyFont="1" applyBorder="1" quotePrefix="1">
      <alignment horizontal="left" vertical="center" wrapText="1" indent="2"/>
    </xf>
    <xf numFmtId="0" fontId="28" fillId="0" borderId="0" xfId="0" applyFont="1">
      <alignment horizontal="right"/>
      <protection locked="0"/>
    </xf>
    <xf numFmtId="49" fontId="28" fillId="0" borderId="0" xfId="0" applyFont="1" applyNumberFormat="1">
      <protection locked="0"/>
    </xf>
    <xf numFmtId="0" fontId="4" fillId="0" borderId="0" xfId="0" applyFont="1">
      <alignment horizontal="center" vertical="center" wrapText="1"/>
      <protection locked="0"/>
    </xf>
    <xf numFmtId="0" fontId="29" fillId="0" borderId="0" xfId="0" applyFont="1">
      <alignment horizontal="center" vertical="center" wrapText="1"/>
      <protection locked="0"/>
    </xf>
    <xf numFmtId="0" fontId="29" fillId="0" borderId="0" xfId="0" applyFont="1">
      <alignment horizontal="center" vertical="center"/>
      <protection locked="0"/>
    </xf>
    <xf numFmtId="0" fontId="29" fillId="0" borderId="0" xfId="0" applyFont="1">
      <alignment horizontal="center" vertical="center"/>
    </xf>
    <xf numFmtId="49" fontId="7" fillId="0" borderId="7" xfId="0" applyFont="1" applyBorder="1" applyNumberFormat="1">
      <alignment horizontal="center" vertical="center" wrapText="1"/>
      <protection locked="0"/>
    </xf>
    <xf numFmtId="0" fontId="7" fillId="0" borderId="7" xfId="0" applyFont="1" applyBorder="1">
      <alignment horizontal="center" vertical="center"/>
      <protection locked="0"/>
    </xf>
    <xf numFmtId="49" fontId="7" fillId="0" borderId="6" xfId="0" applyFont="1" applyBorder="1" applyNumberFormat="1">
      <alignment horizontal="center" vertical="center" wrapText="1"/>
      <protection locked="0"/>
    </xf>
    <xf numFmtId="0" fontId="7" fillId="0" borderId="6" xfId="0" applyFont="1" applyBorder="1">
      <alignment horizontal="center" vertical="center"/>
      <protection locked="0"/>
    </xf>
    <xf numFmtId="49" fontId="7" fillId="0" borderId="6" xfId="0" applyFont="1" applyBorder="1" applyNumberFormat="1">
      <alignment horizontal="center" vertical="center"/>
      <protection locked="0"/>
    </xf>
    <xf numFmtId="0" fontId="3" fillId="0" borderId="5" xfId="0" applyFont="1" applyBorder="1">
      <alignment horizontal="left" vertical="center" wrapText="1"/>
      <protection locked="0"/>
    </xf>
    <xf numFmtId="0" fontId="3" fillId="0" borderId="6" xfId="0" applyFont="1" applyBorder="1">
      <alignment horizontal="left" vertical="center" wrapText="1"/>
      <protection locked="0"/>
    </xf>
    <xf numFmtId="0" fontId="12" fillId="0" borderId="2" xfId="0" applyFont="1" applyBorder="1">
      <alignment horizontal="center" vertical="center"/>
      <protection locked="0"/>
    </xf>
    <xf numFmtId="0" fontId="12" fillId="0" borderId="8" xfId="0" applyFont="1" applyBorder="1">
      <alignment horizontal="center" vertical="center"/>
      <protection locked="0"/>
    </xf>
    <xf numFmtId="0" fontId="12" fillId="0" borderId="3" xfId="0" applyFont="1" applyBorder="1">
      <alignment horizontal="center" vertical="center"/>
      <protection locked="0"/>
    </xf>
    <xf numFmtId="0" fontId="30" fillId="0" borderId="0" xfId="0" applyFont="1" quotePrefix="1">
      <alignment horizontal="center" vertical="center" wrapText="1"/>
      <protection locked="0"/>
    </xf>
    <xf numFmtId="0" fontId="3" fillId="0" borderId="0" xfId="0" applyFont="1">
      <alignment horizontal="left" vertical="center"/>
    </xf>
    <xf numFmtId="0" fontId="3" fillId="0" borderId="0" xfId="0" applyFont="1">
      <alignment horizontal="right"/>
      <protection locked="0"/>
    </xf>
    <xf numFmtId="0" fontId="7" fillId="0" borderId="7" xfId="0" applyFont="1" applyBorder="1">
      <alignment horizontal="center" vertical="center" wrapText="1"/>
    </xf>
    <xf numFmtId="0" fontId="7" fillId="0" borderId="8" xfId="0" applyFont="1" applyBorder="1">
      <alignment horizontal="center" vertical="center" wrapText="1"/>
    </xf>
    <xf numFmtId="0" fontId="7" fillId="0" borderId="3" xfId="0" applyFont="1" applyBorder="1">
      <alignment horizontal="center" vertical="center" wrapText="1"/>
    </xf>
    <xf numFmtId="0" fontId="7" fillId="0" borderId="10" xfId="0" applyFont="1" applyBorder="1">
      <alignment horizontal="center" vertical="center" wrapText="1"/>
    </xf>
    <xf numFmtId="0" fontId="7" fillId="0" borderId="10" xfId="0" applyFont="1" applyBorder="1">
      <alignment horizontal="center" vertical="center" wrapText="1"/>
      <protection locked="0"/>
    </xf>
    <xf numFmtId="0" fontId="7" fillId="0" borderId="11" xfId="0" applyFont="1" applyBorder="1">
      <alignment horizontal="center" vertical="center" wrapText="1"/>
    </xf>
    <xf numFmtId="0" fontId="7" fillId="0" borderId="11" xfId="0" applyFont="1" applyBorder="1">
      <alignment horizontal="center" vertical="center"/>
      <protection locked="0"/>
    </xf>
    <xf numFmtId="0" fontId="7" fillId="0" borderId="11" xfId="0" applyFont="1" applyBorder="1">
      <alignment horizontal="center" vertical="center" wrapText="1"/>
      <protection locked="0"/>
    </xf>
    <xf numFmtId="0" fontId="7" fillId="0" borderId="6" xfId="0" applyFont="1" applyBorder="1">
      <alignment horizontal="center" vertical="center" wrapText="1"/>
    </xf>
    <xf numFmtId="0" fontId="7" fillId="0" borderId="6" xfId="0" applyFont="1" applyBorder="1">
      <alignment horizontal="center" vertical="center" wrapText="1"/>
      <protection locked="0"/>
    </xf>
    <xf numFmtId="0" fontId="3" fillId="0" borderId="5" xfId="0" applyFont="1" applyBorder="1">
      <alignment horizontal="left" vertical="center" wrapText="1"/>
    </xf>
    <xf numFmtId="0" fontId="3" fillId="0" borderId="6" xfId="0" applyFont="1" applyBorder="1">
      <alignment horizontal="left" vertical="center" wrapText="1"/>
    </xf>
    <xf numFmtId="0" fontId="3" fillId="0" borderId="6" xfId="0" applyFont="1" applyBorder="1">
      <alignment horizontal="right" vertical="center"/>
    </xf>
    <xf numFmtId="0" fontId="3" fillId="0" borderId="5" xfId="0" applyFont="1" applyBorder="1" quotePrefix="1">
      <alignment horizontal="left" vertical="center" wrapText="1"/>
    </xf>
    <xf numFmtId="3" fontId="3" fillId="0" borderId="6" xfId="0" applyFont="1" applyBorder="1" applyNumberFormat="1">
      <alignment horizontal="right" vertical="center"/>
    </xf>
    <xf numFmtId="0" fontId="3" fillId="0" borderId="13" xfId="0" applyFont="1" applyBorder="1">
      <alignment horizontal="center" vertical="center"/>
    </xf>
    <xf numFmtId="0" fontId="3" fillId="0" borderId="11" xfId="0" applyFont="1" applyBorder="1">
      <alignment horizontal="left" vertical="center"/>
    </xf>
    <xf numFmtId="0" fontId="3" fillId="0" borderId="0" xfId="0" applyFont="1">
      <alignment vertical="top" wrapText="1"/>
      <protection locked="0"/>
    </xf>
    <xf numFmtId="0" fontId="4"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center" vertical="center" wrapText="1"/>
      <protection locked="0"/>
    </xf>
    <xf numFmtId="0" fontId="3" fillId="0" borderId="0" xfId="0" applyFont="1" quotePrefix="1">
      <alignment horizontal="left" vertical="center" wrapText="1"/>
    </xf>
    <xf numFmtId="0" fontId="7" fillId="0" borderId="0" xfId="0" applyFont="1">
      <alignment wrapText="1"/>
    </xf>
    <xf numFmtId="0" fontId="3" fillId="0" borderId="0" xfId="0" applyFont="1">
      <alignment horizontal="right" wrapText="1"/>
      <protection locked="0"/>
    </xf>
    <xf numFmtId="0" fontId="7" fillId="0" borderId="7" xfId="0" applyFont="1" applyBorder="1">
      <alignment horizontal="center" vertical="center" wrapText="1"/>
      <protection locked="0"/>
    </xf>
    <xf numFmtId="3" fontId="7" fillId="0" borderId="5" xfId="0" applyFont="1" applyBorder="1" applyNumberFormat="1">
      <alignment horizontal="center" vertical="center"/>
    </xf>
    <xf numFmtId="0" fontId="3" fillId="0" borderId="11" xfId="0" applyFont="1" applyBorder="1">
      <alignment horizontal="left" vertical="center"/>
      <protection locked="0"/>
    </xf>
    <xf numFmtId="0" fontId="3" fillId="0" borderId="0" xfId="0" applyFont="1">
      <alignment horizontal="left" vertical="center" wrapText="1"/>
    </xf>
    <xf numFmtId="0" fontId="12" fillId="0" borderId="0" xfId="0" applyFont="1">
      <alignment horizontal="right" wrapText="1"/>
    </xf>
    <xf numFmtId="0" fontId="7" fillId="0" borderId="12" xfId="0" applyFont="1" applyBorder="1">
      <alignment horizontal="center" vertical="center" wrapText="1"/>
    </xf>
    <xf numFmtId="0" fontId="3" fillId="0" borderId="1" xfId="0" applyFont="1" applyBorder="1" quotePrefix="1">
      <alignment horizontal="left" vertical="center" wrapText="1"/>
    </xf>
    <xf numFmtId="0" fontId="3" fillId="0" borderId="1" xfId="0" applyFont="1" applyBorder="1" quotePrefix="1">
      <alignment horizontal="left" vertical="center" wrapText="1"/>
      <protection locked="0"/>
    </xf>
    <xf numFmtId="0" fontId="3" fillId="0" borderId="1" xfId="0" applyFont="1" applyBorder="1">
      <alignment horizontal="center" vertical="center" wrapText="1"/>
      <protection locked="0"/>
    </xf>
    <xf numFmtId="0" fontId="4" fillId="0" borderId="0" xfId="0" applyFont="1" quotePrefix="1">
      <alignment horizontal="center" vertical="center" wrapText="1"/>
    </xf>
    <xf numFmtId="0" fontId="12" fillId="0" borderId="0" xfId="0" applyFont="1">
      <alignment horizontal="right" vertical="center" wrapText="1"/>
    </xf>
    <xf numFmtId="0" fontId="7" fillId="0" borderId="2" xfId="0" applyFont="1" applyBorder="1">
      <alignment horizontal="center" vertical="center" wrapText="1"/>
    </xf>
    <xf numFmtId="172" fontId="1" fillId="0" borderId="1" xfId="7" applyFont="1" applyBorder="1" applyNumberFormat="1">
      <alignment horizontal="right" vertical="center"/>
      <protection locked="0"/>
    </xf>
    <xf numFmtId="0" fontId="3" fillId="0" borderId="2" xfId="0" applyFont="1" applyBorder="1">
      <alignment horizontal="center" vertical="center" wrapText="1"/>
      <protection locked="0"/>
    </xf>
    <xf numFmtId="0" fontId="3" fillId="0" borderId="8" xfId="0" applyFont="1" applyBorder="1">
      <alignment horizontal="center" vertical="center" wrapText="1"/>
      <protection locked="0"/>
    </xf>
    <xf numFmtId="0" fontId="3" fillId="0" borderId="3" xfId="0" applyFont="1" applyBorder="1">
      <alignment horizontal="center" vertical="center" wrapText="1"/>
      <protection locked="0"/>
    </xf>
    <xf numFmtId="0" fontId="12" fillId="0" borderId="0" xfId="0" applyFont="1">
      <alignment horizontal="right" vertical="center"/>
      <protection locked="0"/>
    </xf>
    <xf numFmtId="0" fontId="12" fillId="0" borderId="1" xfId="0" applyFont="1" applyBorder="1">
      <alignment horizontal="center" vertical="center"/>
      <protection locked="0"/>
    </xf>
    <xf numFmtId="0" fontId="7" fillId="0" borderId="4" xfId="0" applyFont="1" applyBorder="1" quotePrefix="1">
      <alignment horizontal="center" vertical="center" wrapText="1"/>
      <protection locked="0"/>
    </xf>
    <xf numFmtId="0" fontId="7" fillId="0" borderId="4" xfId="0" applyFont="1" applyBorder="1" quotePrefix="1">
      <alignment horizontal="center" vertical="center" wrapText="1"/>
    </xf>
    <xf numFmtId="0" fontId="3" fillId="0" borderId="1" xfId="0" applyFont="1" applyBorder="1">
      <alignment horizontal="left" vertical="center" wrapText="1" indent="1"/>
      <protection locked="0"/>
    </xf>
    <xf numFmtId="0" fontId="3" fillId="0" borderId="8" xfId="0" applyFont="1" applyBorder="1">
      <alignment horizontal="left" vertical="center" wrapText="1"/>
      <protection locked="0"/>
    </xf>
    <xf numFmtId="0" fontId="3" fillId="0" borderId="3" xfId="0" applyFont="1" applyBorder="1">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41695-7169-679B-EDDF-515468C180AC}" mc:Ignorable="x14ac xr xr2 xr3">
  <sheetPr>
    <outlinePr summaryRight="0" summaryBelow="0"/>
    <pageSetUpPr fitToPage="1"/>
  </sheetPr>
  <dimension ref="A1:D39"/>
  <sheetViews>
    <sheetView topLeftCell="A1" showZeros="0" workbookViewId="0" tabSelected="1">
      <pane ySplit="1" topLeftCell="A31" activePane="bottomLeft" state="frozen"/>
      <selection pane="bottomLeft" activeCell="A1" sqref="A1"/>
    </sheetView>
  </sheetViews>
  <sheetFormatPr defaultColWidth="9.140625" customHeight="1" defaultRowHeight="12"/>
  <cols>
    <col min="1" max="1" width="31.8515625" customWidth="1"/>
    <col min="2" max="2" width="35.57421875" customWidth="1"/>
    <col min="3" max="3" width="36.57421875" customWidth="1"/>
    <col min="4" max="4" width="33.8515625" customWidth="1"/>
  </cols>
  <sheetData>
    <row customHeight="1" ht="12">
      <c r="A1" s="8"/>
      <c r="B1" s="8"/>
      <c r="C1" s="8"/>
      <c r="D1" s="8"/>
    </row>
    <row customHeight="1" ht="15">
      <c r="D2" s="9" t="s">
        <v>0</v>
      </c>
    </row>
    <row customHeight="1" ht="36">
      <c r="A3" s="10" t="str">
        <f>"2025"&amp;"年部门财务收支预算总表"</f>
        <v>2025年部门财务收支预算总表</v>
      </c>
      <c r="B3" s="11"/>
      <c r="C3" s="11"/>
      <c r="D3" s="11"/>
    </row>
    <row customHeight="1" ht="18.75">
      <c r="A4" s="12" t="str">
        <f>"单位名称："&amp;"中国共产主义青年团云县委员会"</f>
        <v>单位名称：中国共产主义青年团云县委员会</v>
      </c>
      <c r="B4" s="13"/>
      <c r="C4" s="13"/>
      <c r="D4" s="9" t="s">
        <v>3</v>
      </c>
    </row>
    <row customHeight="1" ht="18.75">
      <c r="A5" s="14" t="s">
        <v>4</v>
      </c>
      <c r="B5" s="15"/>
      <c r="C5" s="14" t="s">
        <v>5</v>
      </c>
      <c r="D5" s="15"/>
    </row>
    <row customHeight="1" ht="18.75">
      <c r="A6" s="16" t="s">
        <v>6</v>
      </c>
      <c r="B6" s="17" t="str">
        <f t="shared" si="0" ref="B6:D6">"2025"&amp;"年预算数"</f>
        <v>2025年预算数</v>
      </c>
      <c r="C6" s="16" t="s">
        <v>8</v>
      </c>
      <c r="D6" s="17" t="str">
        <f t="shared" si="0"/>
        <v>2025年预算数</v>
      </c>
    </row>
    <row customHeight="1" ht="18.75">
      <c r="A7" s="18"/>
      <c r="B7" s="18"/>
      <c r="C7" s="18"/>
      <c r="D7" s="18"/>
    </row>
    <row customHeight="1" ht="18.75">
      <c r="A8" s="19" t="s">
        <v>9</v>
      </c>
      <c r="B8" s="20">
        <v>3088319.53</v>
      </c>
      <c r="C8" s="19" t="s">
        <v>10</v>
      </c>
      <c r="D8" s="20">
        <v>2948458.26</v>
      </c>
    </row>
    <row customHeight="1" ht="18.75">
      <c r="A9" s="19" t="s">
        <v>11</v>
      </c>
      <c r="B9" s="20"/>
      <c r="C9" s="19" t="s">
        <v>12</v>
      </c>
      <c r="D9" s="20"/>
    </row>
    <row customHeight="1" ht="18.75">
      <c r="A10" s="19" t="s">
        <v>13</v>
      </c>
      <c r="B10" s="20"/>
      <c r="C10" s="19" t="s">
        <v>14</v>
      </c>
      <c r="D10" s="20"/>
    </row>
    <row customHeight="1" ht="18.75">
      <c r="A11" s="19" t="s">
        <v>15</v>
      </c>
      <c r="B11" s="20"/>
      <c r="C11" s="19" t="s">
        <v>16</v>
      </c>
      <c r="D11" s="20"/>
    </row>
    <row customHeight="1" ht="18.75">
      <c r="A12" s="21" t="s">
        <v>17</v>
      </c>
      <c r="B12" s="20"/>
      <c r="C12" s="22" t="s">
        <v>18</v>
      </c>
      <c r="D12" s="20"/>
    </row>
    <row customHeight="1" ht="18.75">
      <c r="A13" s="23" t="s">
        <v>19</v>
      </c>
      <c r="B13" s="20"/>
      <c r="C13" s="24" t="s">
        <v>20</v>
      </c>
      <c r="D13" s="20"/>
    </row>
    <row customHeight="1" ht="18.75">
      <c r="A14" s="23" t="s">
        <v>21</v>
      </c>
      <c r="B14" s="20"/>
      <c r="C14" s="24" t="s">
        <v>22</v>
      </c>
      <c r="D14" s="20"/>
    </row>
    <row customHeight="1" ht="18.75">
      <c r="A15" s="23" t="s">
        <v>23</v>
      </c>
      <c r="B15" s="20"/>
      <c r="C15" s="24" t="s">
        <v>24</v>
      </c>
      <c r="D15" s="20">
        <v>62979.84</v>
      </c>
    </row>
    <row customHeight="1" ht="18.75">
      <c r="A16" s="23" t="s">
        <v>25</v>
      </c>
      <c r="B16" s="20"/>
      <c r="C16" s="24" t="s">
        <v>26</v>
      </c>
      <c r="D16" s="20">
        <v>29646.55</v>
      </c>
    </row>
    <row customHeight="1" ht="18.75">
      <c r="A17" s="23" t="s">
        <v>27</v>
      </c>
      <c r="B17" s="20"/>
      <c r="C17" s="23" t="s">
        <v>28</v>
      </c>
      <c r="D17" s="20"/>
    </row>
    <row customHeight="1" ht="18.75">
      <c r="A18" s="23" t="s">
        <v>29</v>
      </c>
      <c r="B18" s="20"/>
      <c r="C18" s="23" t="s">
        <v>30</v>
      </c>
      <c r="D18" s="20"/>
    </row>
    <row customHeight="1" ht="18.75">
      <c r="A19" s="25" t="s">
        <v>29</v>
      </c>
      <c r="B19" s="20"/>
      <c r="C19" s="24" t="s">
        <v>31</v>
      </c>
      <c r="D19" s="20"/>
    </row>
    <row customHeight="1" ht="18.75">
      <c r="A20" s="25" t="s">
        <v>29</v>
      </c>
      <c r="B20" s="20"/>
      <c r="C20" s="24" t="s">
        <v>32</v>
      </c>
      <c r="D20" s="20"/>
    </row>
    <row customHeight="1" ht="18.75">
      <c r="A21" s="25" t="s">
        <v>29</v>
      </c>
      <c r="B21" s="20"/>
      <c r="C21" s="24" t="s">
        <v>33</v>
      </c>
      <c r="D21" s="20"/>
    </row>
    <row customHeight="1" ht="18.75">
      <c r="A22" s="25" t="s">
        <v>29</v>
      </c>
      <c r="B22" s="20"/>
      <c r="C22" s="24" t="s">
        <v>34</v>
      </c>
      <c r="D22" s="20"/>
    </row>
    <row customHeight="1" ht="18.75">
      <c r="A23" s="25" t="s">
        <v>29</v>
      </c>
      <c r="B23" s="20"/>
      <c r="C23" s="24" t="s">
        <v>35</v>
      </c>
      <c r="D23" s="20"/>
    </row>
    <row customHeight="1" ht="18.75">
      <c r="A24" s="25" t="s">
        <v>29</v>
      </c>
      <c r="B24" s="20"/>
      <c r="C24" s="24" t="s">
        <v>36</v>
      </c>
      <c r="D24" s="20"/>
    </row>
    <row customHeight="1" ht="18.75">
      <c r="A25" s="25" t="s">
        <v>29</v>
      </c>
      <c r="B25" s="20"/>
      <c r="C25" s="24" t="s">
        <v>37</v>
      </c>
      <c r="D25" s="20"/>
    </row>
    <row customHeight="1" ht="18.75">
      <c r="A26" s="25" t="s">
        <v>29</v>
      </c>
      <c r="B26" s="20"/>
      <c r="C26" s="24" t="s">
        <v>38</v>
      </c>
      <c r="D26" s="20">
        <v>47234.88</v>
      </c>
    </row>
    <row customHeight="1" ht="18.75">
      <c r="A27" s="25" t="s">
        <v>29</v>
      </c>
      <c r="B27" s="20"/>
      <c r="C27" s="24" t="s">
        <v>39</v>
      </c>
      <c r="D27" s="20"/>
    </row>
    <row customHeight="1" ht="18.75">
      <c r="A28" s="25" t="s">
        <v>29</v>
      </c>
      <c r="B28" s="20"/>
      <c r="C28" s="24" t="s">
        <v>40</v>
      </c>
      <c r="D28" s="20"/>
    </row>
    <row customHeight="1" ht="18.75">
      <c r="A29" s="25" t="s">
        <v>29</v>
      </c>
      <c r="B29" s="20"/>
      <c r="C29" s="24" t="s">
        <v>41</v>
      </c>
      <c r="D29" s="20"/>
    </row>
    <row customHeight="1" ht="18.75">
      <c r="A30" s="25" t="s">
        <v>29</v>
      </c>
      <c r="B30" s="20"/>
      <c r="C30" s="24" t="s">
        <v>42</v>
      </c>
      <c r="D30" s="20"/>
    </row>
    <row customHeight="1" ht="18.75">
      <c r="A31" s="26" t="s">
        <v>29</v>
      </c>
      <c r="B31" s="20"/>
      <c r="C31" s="23" t="s">
        <v>43</v>
      </c>
      <c r="D31" s="20"/>
    </row>
    <row customHeight="1" ht="18.75">
      <c r="A32" s="26" t="s">
        <v>29</v>
      </c>
      <c r="B32" s="20"/>
      <c r="C32" s="23" t="s">
        <v>44</v>
      </c>
      <c r="D32" s="20"/>
    </row>
    <row customHeight="1" ht="18.75">
      <c r="A33" s="26" t="s">
        <v>29</v>
      </c>
      <c r="B33" s="20"/>
      <c r="C33" s="23" t="s">
        <v>45</v>
      </c>
      <c r="D33" s="20"/>
    </row>
    <row customHeight="1" ht="18.75">
      <c r="A34" s="27"/>
      <c r="B34" s="28"/>
      <c r="C34" s="23" t="s">
        <v>46</v>
      </c>
      <c r="D34" s="29"/>
    </row>
    <row customHeight="1" ht="18.75">
      <c r="A35" s="27" t="s">
        <v>47</v>
      </c>
      <c r="B35" s="28">
        <f>SUM(B8:B12)</f>
        <v>3088319.53</v>
      </c>
      <c r="C35" s="30" t="s">
        <v>48</v>
      </c>
      <c r="D35" s="28">
        <v>3088319.53</v>
      </c>
    </row>
    <row customHeight="1" ht="18.75">
      <c r="A36" s="31" t="s">
        <v>49</v>
      </c>
      <c r="B36" s="20"/>
      <c r="C36" s="19" t="s">
        <v>50</v>
      </c>
      <c r="D36" s="20"/>
    </row>
    <row customHeight="1" ht="18.75">
      <c r="A37" s="31" t="s">
        <v>51</v>
      </c>
      <c r="B37" s="20"/>
      <c r="C37" s="19" t="s">
        <v>51</v>
      </c>
      <c r="D37" s="20"/>
    </row>
    <row customHeight="1" ht="18.75">
      <c r="A38" s="31" t="s">
        <v>52</v>
      </c>
      <c r="B38" s="20">
        <f>B36-B37</f>
        <v>0</v>
      </c>
      <c r="C38" s="19" t="s">
        <v>53</v>
      </c>
      <c r="D38" s="20"/>
    </row>
    <row customHeight="1" ht="18.75">
      <c r="A39" s="32" t="s">
        <v>54</v>
      </c>
      <c r="B39" s="28">
        <f t="shared" si="1" ref="B39:D39">B35+B36</f>
        <v>3088319.53</v>
      </c>
      <c r="C39" s="30" t="s">
        <v>55</v>
      </c>
      <c r="D39" s="28">
        <f t="shared" si="1"/>
        <v>3088319.53</v>
      </c>
    </row>
  </sheetData>
  <sheetProtection/>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pageOrder="downThenOver" orientation="landscape"/>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B44BF-9496-ADA8-CBBD-09E2BF7D1A86}" mc:Ignorable="x14ac xr xr2 xr3">
  <sheetPr>
    <outlinePr summaryRight="0" summaryBelow="0"/>
    <pageSetUpPr fitToPage="1"/>
  </sheetPr>
  <dimension ref="A1:S11"/>
  <sheetViews>
    <sheetView topLeftCell="P1" showZeros="0" workbookViewId="0" tabSelected="1">
      <pane ySplit="1" topLeftCell="A9" activePane="bottomLeft" state="frozen"/>
      <selection pane="bottomLeft" activeCell="A1" sqref="A1"/>
    </sheetView>
  </sheetViews>
  <sheetFormatPr defaultColWidth="9.140625" customHeight="1" defaultRowHeight="14.25"/>
  <cols>
    <col min="1" max="1" width="21.140625" customWidth="1"/>
    <col min="2" max="2" width="35.28125" customWidth="1"/>
    <col min="3" max="8" width="20.421875" customWidth="1"/>
    <col min="9" max="11" width="20.57421875" customWidth="1"/>
    <col min="12" max="12" width="20.421875" customWidth="1"/>
    <col min="13" max="13" width="20.57421875" customWidth="1"/>
    <col min="14" max="19" width="20.421875" customWidth="1"/>
  </cols>
  <sheetData>
    <row customHeight="1" ht="14.25">
      <c r="A1" s="8"/>
      <c r="B1" s="8"/>
      <c r="C1" s="8"/>
      <c r="D1" s="8"/>
      <c r="E1" s="8"/>
      <c r="F1" s="8"/>
      <c r="G1" s="8"/>
      <c r="H1" s="8"/>
      <c r="I1" s="8"/>
      <c r="J1" s="8"/>
      <c r="K1" s="8"/>
      <c r="L1" s="8"/>
      <c r="M1" s="8"/>
      <c r="N1" s="8"/>
      <c r="O1" s="8"/>
      <c r="P1" s="8"/>
      <c r="Q1" s="8"/>
      <c r="R1" s="8"/>
      <c r="S1" s="8"/>
    </row>
    <row customHeight="1" ht="15">
      <c r="J2" s="33"/>
      <c r="O2" s="34"/>
      <c r="P2" s="34"/>
      <c r="Q2" s="34"/>
      <c r="R2" s="34"/>
      <c r="S2" s="35" t="s">
        <v>56</v>
      </c>
    </row>
    <row customHeight="1" ht="57.75">
      <c r="A3" s="36" t="str">
        <f>"2025"&amp;"年部门收入预算表"</f>
        <v>2025年部门收入预算表</v>
      </c>
      <c r="B3" s="37"/>
      <c r="C3" s="37"/>
      <c r="D3" s="37"/>
      <c r="E3" s="37"/>
      <c r="F3" s="37"/>
      <c r="G3" s="37"/>
      <c r="H3" s="37"/>
      <c r="I3" s="37"/>
      <c r="J3" s="37"/>
      <c r="K3" s="37"/>
      <c r="L3" s="37"/>
      <c r="M3" s="37"/>
      <c r="N3" s="37"/>
      <c r="O3" s="38"/>
      <c r="P3" s="38"/>
      <c r="Q3" s="38"/>
      <c r="R3" s="38"/>
      <c r="S3" s="38"/>
    </row>
    <row customHeight="1" ht="18.75">
      <c r="A4" s="12" t="str">
        <f>"单位名称："&amp;"中国共产主义青年团云县委员会"</f>
        <v>单位名称：中国共产主义青年团云县委员会</v>
      </c>
      <c r="B4" s="39"/>
      <c r="C4" s="39"/>
      <c r="D4" s="39"/>
      <c r="E4" s="39"/>
      <c r="F4" s="39"/>
      <c r="G4" s="39"/>
      <c r="H4" s="39"/>
      <c r="I4" s="39"/>
      <c r="J4" s="40"/>
      <c r="K4" s="39"/>
      <c r="L4" s="39"/>
      <c r="M4" s="39"/>
      <c r="N4" s="39"/>
      <c r="O4" s="40"/>
      <c r="P4" s="40"/>
      <c r="Q4" s="40"/>
      <c r="R4" s="40"/>
      <c r="S4" s="35" t="s">
        <v>3</v>
      </c>
    </row>
    <row customHeight="1" ht="18.75">
      <c r="A5" s="41" t="s">
        <v>58</v>
      </c>
      <c r="B5" s="42" t="s">
        <v>59</v>
      </c>
      <c r="C5" s="42" t="s">
        <v>60</v>
      </c>
      <c r="D5" s="43" t="s">
        <v>61</v>
      </c>
      <c r="E5" s="44"/>
      <c r="F5" s="44"/>
      <c r="G5" s="44"/>
      <c r="H5" s="44"/>
      <c r="I5" s="44"/>
      <c r="J5" s="45"/>
      <c r="K5" s="44"/>
      <c r="L5" s="44"/>
      <c r="M5" s="44"/>
      <c r="N5" s="46"/>
      <c r="O5" s="43" t="s">
        <v>49</v>
      </c>
      <c r="P5" s="43"/>
      <c r="Q5" s="43"/>
      <c r="R5" s="43"/>
      <c r="S5" s="47"/>
    </row>
    <row customHeight="1" ht="18.75">
      <c r="A6" s="48"/>
      <c r="B6" s="49"/>
      <c r="C6" s="49"/>
      <c r="D6" s="50" t="s">
        <v>62</v>
      </c>
      <c r="E6" s="50" t="s">
        <v>63</v>
      </c>
      <c r="F6" s="50" t="s">
        <v>64</v>
      </c>
      <c r="G6" s="50" t="s">
        <v>65</v>
      </c>
      <c r="H6" s="50" t="s">
        <v>66</v>
      </c>
      <c r="I6" s="51" t="s">
        <v>67</v>
      </c>
      <c r="J6" s="51"/>
      <c r="K6" s="51"/>
      <c r="L6" s="51"/>
      <c r="M6" s="51"/>
      <c r="N6" s="52"/>
      <c r="O6" s="50" t="s">
        <v>62</v>
      </c>
      <c r="P6" s="50" t="s">
        <v>63</v>
      </c>
      <c r="Q6" s="50" t="s">
        <v>64</v>
      </c>
      <c r="R6" s="50" t="s">
        <v>65</v>
      </c>
      <c r="S6" s="50" t="s">
        <v>68</v>
      </c>
    </row>
    <row customHeight="1" ht="18.75">
      <c r="A7" s="53"/>
      <c r="B7" s="54"/>
      <c r="C7" s="54"/>
      <c r="D7" s="52"/>
      <c r="E7" s="52"/>
      <c r="F7" s="52"/>
      <c r="G7" s="52"/>
      <c r="H7" s="52"/>
      <c r="I7" s="54" t="s">
        <v>62</v>
      </c>
      <c r="J7" s="54" t="s">
        <v>69</v>
      </c>
      <c r="K7" s="54" t="s">
        <v>70</v>
      </c>
      <c r="L7" s="54" t="s">
        <v>71</v>
      </c>
      <c r="M7" s="54" t="s">
        <v>72</v>
      </c>
      <c r="N7" s="54" t="s">
        <v>73</v>
      </c>
      <c r="O7" s="55"/>
      <c r="P7" s="55"/>
      <c r="Q7" s="55"/>
      <c r="R7" s="55"/>
      <c r="S7" s="52"/>
    </row>
    <row customHeight="1" ht="18.75">
      <c r="A8" s="56">
        <v>1</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row>
    <row customHeight="1" ht="18.75">
      <c r="A9" s="57" t="s">
        <v>74</v>
      </c>
      <c r="B9" s="58" t="s">
        <v>75</v>
      </c>
      <c r="C9" s="20">
        <v>3088319.53</v>
      </c>
      <c r="D9" s="20">
        <v>3088319.53</v>
      </c>
      <c r="E9" s="20">
        <v>3088319.53</v>
      </c>
      <c r="F9" s="20"/>
      <c r="G9" s="20"/>
      <c r="H9" s="20"/>
      <c r="I9" s="20"/>
      <c r="J9" s="20"/>
      <c r="K9" s="20"/>
      <c r="L9" s="20"/>
      <c r="M9" s="20"/>
      <c r="N9" s="20"/>
      <c r="O9" s="20"/>
      <c r="P9" s="20"/>
      <c r="Q9" s="20"/>
      <c r="R9" s="20"/>
      <c r="S9" s="20"/>
    </row>
    <row customHeight="1" ht="18.75">
      <c r="A10" s="59" t="s">
        <v>76</v>
      </c>
      <c r="B10" s="60" t="s">
        <v>75</v>
      </c>
      <c r="C10" s="20">
        <v>3088319.53</v>
      </c>
      <c r="D10" s="20">
        <v>3088319.53</v>
      </c>
      <c r="E10" s="20">
        <v>3088319.53</v>
      </c>
      <c r="F10" s="20"/>
      <c r="G10" s="20"/>
      <c r="H10" s="20"/>
      <c r="I10" s="20"/>
      <c r="J10" s="20"/>
      <c r="K10" s="20"/>
      <c r="L10" s="20"/>
      <c r="M10" s="20"/>
      <c r="N10" s="20"/>
      <c r="O10" s="20"/>
      <c r="P10" s="20"/>
      <c r="Q10" s="20"/>
      <c r="R10" s="20"/>
      <c r="S10" s="20"/>
    </row>
    <row customHeight="1" ht="18.75">
      <c r="A11" s="61" t="s">
        <v>60</v>
      </c>
      <c r="B11" s="62"/>
      <c r="C11" s="20">
        <v>3088319.53</v>
      </c>
      <c r="D11" s="20">
        <v>3088319.53</v>
      </c>
      <c r="E11" s="20">
        <v>3088319.53</v>
      </c>
      <c r="F11" s="20"/>
      <c r="G11" s="20"/>
      <c r="H11" s="20"/>
      <c r="I11" s="20"/>
      <c r="J11" s="20"/>
      <c r="K11" s="20"/>
      <c r="L11" s="20"/>
      <c r="M11" s="20"/>
      <c r="N11" s="20"/>
      <c r="O11" s="20"/>
      <c r="P11" s="20"/>
      <c r="Q11" s="20"/>
      <c r="R11" s="20"/>
      <c r="S11" s="20"/>
    </row>
  </sheetData>
  <mergeCells count="19">
    <mergeCell ref="P6:P7"/>
    <mergeCell ref="Q6:Q7"/>
    <mergeCell ref="R6:R7"/>
    <mergeCell ref="S6:S7"/>
    <mergeCell ref="A3:S3"/>
    <mergeCell ref="A4:D4"/>
    <mergeCell ref="D5:N5"/>
    <mergeCell ref="O5:S5"/>
    <mergeCell ref="A5:A7"/>
    <mergeCell ref="B5:B7"/>
    <mergeCell ref="C5:C7"/>
    <mergeCell ref="D6:D7"/>
    <mergeCell ref="E6:E7"/>
    <mergeCell ref="F6:F7"/>
    <mergeCell ref="G6:G7"/>
    <mergeCell ref="H6:H7"/>
    <mergeCell ref="I6:N6"/>
    <mergeCell ref="O6:O7"/>
    <mergeCell ref="A11:B11"/>
  </mergeCells>
  <printOptions horizontalCentered="1"/>
  <pageMargins left="0.39" right="0.39" top="0.51" bottom="0.51" header="0.31" footer="0.31"/>
  <pageSetup paperSize="9" scale="56" pageOrder="downThenOver" orientation="landscape"/>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335F6-C4D6-022A-B555-7F644ADEE23F}" mc:Ignorable="x14ac xr xr2 xr3">
  <sheetPr>
    <outlinePr summaryRight="0" summaryBelow="0"/>
    <pageSetUpPr fitToPage="1"/>
  </sheetPr>
  <dimension ref="A1:O26"/>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14.28125" customWidth="1"/>
    <col min="2" max="2" width="37.7109375" customWidth="1"/>
    <col min="3" max="6" width="19.140625" customWidth="1"/>
    <col min="7" max="8" width="19.00390625" customWidth="1"/>
    <col min="9" max="9" width="18.8515625" customWidth="1"/>
    <col min="10" max="11" width="19.00390625" customWidth="1"/>
    <col min="12" max="14" width="18.8515625" customWidth="1"/>
    <col min="15" max="15" width="19.00390625" customWidth="1"/>
  </cols>
  <sheetData>
    <row customHeight="1" ht="14.25">
      <c r="A1" s="8"/>
      <c r="B1" s="8"/>
      <c r="C1" s="8"/>
      <c r="D1" s="8"/>
      <c r="E1" s="8"/>
      <c r="F1" s="8"/>
      <c r="G1" s="8"/>
      <c r="H1" s="8"/>
      <c r="I1" s="8"/>
      <c r="J1" s="8"/>
      <c r="K1" s="8"/>
      <c r="L1" s="8"/>
      <c r="M1" s="8"/>
      <c r="N1" s="8"/>
      <c r="O1" s="8"/>
    </row>
    <row customHeight="1" ht="15">
      <c r="A2" s="63"/>
      <c r="B2" s="63"/>
      <c r="C2" s="63"/>
      <c r="D2" s="64"/>
      <c r="E2" s="63"/>
      <c r="F2" s="63"/>
      <c r="G2" s="63"/>
      <c r="H2" s="64"/>
      <c r="I2" s="63"/>
      <c r="J2" s="64"/>
      <c r="K2" s="63"/>
      <c r="L2" s="63"/>
      <c r="M2" s="63"/>
      <c r="N2" s="63"/>
      <c r="O2" s="9" t="s">
        <v>77</v>
      </c>
    </row>
    <row customHeight="1" ht="42">
      <c r="A3" s="65" t="str">
        <f>"2025"&amp;"年部门支出预算表"</f>
        <v>2025年部门支出预算表</v>
      </c>
      <c r="B3" s="66"/>
      <c r="C3" s="66"/>
      <c r="D3" s="66"/>
      <c r="E3" s="66"/>
      <c r="F3" s="66"/>
      <c r="G3" s="66"/>
      <c r="H3" s="66"/>
      <c r="I3" s="66"/>
      <c r="J3" s="66"/>
      <c r="K3" s="66"/>
      <c r="L3" s="66"/>
      <c r="M3" s="66"/>
      <c r="N3" s="66"/>
      <c r="O3" s="66"/>
    </row>
    <row customHeight="1" ht="18.75">
      <c r="A4" s="67" t="str">
        <f>"单位名称："&amp;"中国共产主义青年团云县委员会"</f>
        <v>单位名称：中国共产主义青年团云县委员会</v>
      </c>
      <c r="B4" s="68"/>
      <c r="C4" s="69"/>
      <c r="D4" s="70"/>
      <c r="E4" s="69"/>
      <c r="F4" s="69"/>
      <c r="G4" s="69"/>
      <c r="H4" s="70"/>
      <c r="I4" s="69"/>
      <c r="J4" s="70"/>
      <c r="K4" s="69"/>
      <c r="L4" s="69"/>
      <c r="M4" s="71"/>
      <c r="N4" s="71"/>
      <c r="O4" s="9" t="s">
        <v>3</v>
      </c>
    </row>
    <row customHeight="1" ht="18.75">
      <c r="A5" s="72" t="s">
        <v>79</v>
      </c>
      <c r="B5" s="72" t="s">
        <v>80</v>
      </c>
      <c r="C5" s="72" t="s">
        <v>60</v>
      </c>
      <c r="D5" s="14" t="s">
        <v>63</v>
      </c>
      <c r="E5" s="73" t="s">
        <v>81</v>
      </c>
      <c r="F5" s="74" t="s">
        <v>82</v>
      </c>
      <c r="G5" s="72" t="s">
        <v>64</v>
      </c>
      <c r="H5" s="72" t="s">
        <v>65</v>
      </c>
      <c r="I5" s="72" t="s">
        <v>83</v>
      </c>
      <c r="J5" s="14" t="s">
        <v>84</v>
      </c>
      <c r="K5" s="75"/>
      <c r="L5" s="75"/>
      <c r="M5" s="75"/>
      <c r="N5" s="75"/>
      <c r="O5" s="15"/>
    </row>
    <row customHeight="1" ht="30">
      <c r="A6" s="76"/>
      <c r="B6" s="76"/>
      <c r="C6" s="76"/>
      <c r="D6" s="77" t="s">
        <v>62</v>
      </c>
      <c r="E6" s="78" t="s">
        <v>81</v>
      </c>
      <c r="F6" s="78" t="s">
        <v>82</v>
      </c>
      <c r="G6" s="76"/>
      <c r="H6" s="76"/>
      <c r="I6" s="76"/>
      <c r="J6" s="77" t="s">
        <v>62</v>
      </c>
      <c r="K6" s="79" t="s">
        <v>85</v>
      </c>
      <c r="L6" s="79" t="s">
        <v>86</v>
      </c>
      <c r="M6" s="79" t="s">
        <v>87</v>
      </c>
      <c r="N6" s="79" t="s">
        <v>88</v>
      </c>
      <c r="O6" s="79" t="s">
        <v>89</v>
      </c>
    </row>
    <row customHeight="1" ht="18.75">
      <c r="A7" s="80">
        <v>1</v>
      </c>
      <c r="B7" s="80">
        <v>2</v>
      </c>
      <c r="C7" s="77">
        <v>3</v>
      </c>
      <c r="D7" s="77">
        <v>4</v>
      </c>
      <c r="E7" s="77">
        <v>5</v>
      </c>
      <c r="F7" s="77">
        <v>6</v>
      </c>
      <c r="G7" s="77">
        <v>7</v>
      </c>
      <c r="H7" s="77">
        <v>8</v>
      </c>
      <c r="I7" s="77">
        <v>9</v>
      </c>
      <c r="J7" s="77">
        <v>10</v>
      </c>
      <c r="K7" s="77">
        <v>11</v>
      </c>
      <c r="L7" s="77">
        <v>12</v>
      </c>
      <c r="M7" s="77">
        <v>13</v>
      </c>
      <c r="N7" s="77">
        <v>14</v>
      </c>
      <c r="O7" s="77">
        <v>15</v>
      </c>
    </row>
    <row customHeight="1" ht="18.75">
      <c r="A8" s="19" t="s">
        <v>90</v>
      </c>
      <c r="B8" s="81" t="s">
        <v>91</v>
      </c>
      <c r="C8" s="20">
        <v>2948458.26</v>
      </c>
      <c r="D8" s="20">
        <v>2948458.26</v>
      </c>
      <c r="E8" s="20">
        <v>2738458.26</v>
      </c>
      <c r="F8" s="20">
        <v>210000</v>
      </c>
      <c r="G8" s="20"/>
      <c r="H8" s="20"/>
      <c r="I8" s="20"/>
      <c r="J8" s="20"/>
      <c r="K8" s="20"/>
      <c r="L8" s="20"/>
      <c r="M8" s="20"/>
      <c r="N8" s="20"/>
      <c r="O8" s="20"/>
    </row>
    <row customHeight="1" ht="18.75">
      <c r="A9" s="82" t="s">
        <v>92</v>
      </c>
      <c r="B9" s="83" t="s">
        <v>93</v>
      </c>
      <c r="C9" s="20">
        <v>123780.46</v>
      </c>
      <c r="D9" s="20">
        <v>123780.46</v>
      </c>
      <c r="E9" s="20">
        <v>123780.46</v>
      </c>
      <c r="F9" s="20"/>
      <c r="G9" s="20"/>
      <c r="H9" s="20"/>
      <c r="I9" s="20"/>
      <c r="J9" s="20"/>
      <c r="K9" s="20"/>
      <c r="L9" s="20"/>
      <c r="M9" s="20"/>
      <c r="N9" s="20"/>
      <c r="O9" s="20"/>
    </row>
    <row customHeight="1" ht="18.75">
      <c r="A10" s="84" t="s">
        <v>94</v>
      </c>
      <c r="B10" s="85" t="s">
        <v>95</v>
      </c>
      <c r="C10" s="20">
        <v>123780.46</v>
      </c>
      <c r="D10" s="20">
        <v>123780.46</v>
      </c>
      <c r="E10" s="20">
        <v>123780.46</v>
      </c>
      <c r="F10" s="20"/>
      <c r="G10" s="20"/>
      <c r="H10" s="20"/>
      <c r="I10" s="20"/>
      <c r="J10" s="20"/>
      <c r="K10" s="20"/>
      <c r="L10" s="20"/>
      <c r="M10" s="20"/>
      <c r="N10" s="20"/>
      <c r="O10" s="20"/>
    </row>
    <row customHeight="1" ht="18.75">
      <c r="A11" s="82" t="s">
        <v>96</v>
      </c>
      <c r="B11" s="83" t="s">
        <v>97</v>
      </c>
      <c r="C11" s="20">
        <v>2674677.8</v>
      </c>
      <c r="D11" s="20">
        <v>2674677.8</v>
      </c>
      <c r="E11" s="20">
        <v>2614677.8</v>
      </c>
      <c r="F11" s="20">
        <v>60000</v>
      </c>
      <c r="G11" s="20"/>
      <c r="H11" s="20"/>
      <c r="I11" s="20"/>
      <c r="J11" s="20"/>
      <c r="K11" s="20"/>
      <c r="L11" s="20"/>
      <c r="M11" s="20"/>
      <c r="N11" s="20"/>
      <c r="O11" s="20"/>
    </row>
    <row customHeight="1" ht="18.75">
      <c r="A12" s="84" t="s">
        <v>98</v>
      </c>
      <c r="B12" s="85" t="s">
        <v>95</v>
      </c>
      <c r="C12" s="20">
        <v>405626.96</v>
      </c>
      <c r="D12" s="20">
        <v>405626.96</v>
      </c>
      <c r="E12" s="20">
        <v>405626.96</v>
      </c>
      <c r="F12" s="20"/>
      <c r="G12" s="20"/>
      <c r="H12" s="20"/>
      <c r="I12" s="20"/>
      <c r="J12" s="20"/>
      <c r="K12" s="20"/>
      <c r="L12" s="20"/>
      <c r="M12" s="20"/>
      <c r="N12" s="20"/>
      <c r="O12" s="20"/>
    </row>
    <row customHeight="1" ht="18.75">
      <c r="A13" s="84" t="s">
        <v>99</v>
      </c>
      <c r="B13" s="85" t="s">
        <v>100</v>
      </c>
      <c r="C13" s="20">
        <v>2269050.84</v>
      </c>
      <c r="D13" s="20">
        <v>2269050.84</v>
      </c>
      <c r="E13" s="20">
        <v>2209050.84</v>
      </c>
      <c r="F13" s="20">
        <v>60000</v>
      </c>
      <c r="G13" s="20"/>
      <c r="H13" s="20"/>
      <c r="I13" s="20"/>
      <c r="J13" s="20"/>
      <c r="K13" s="20"/>
      <c r="L13" s="20"/>
      <c r="M13" s="20"/>
      <c r="N13" s="20"/>
      <c r="O13" s="20"/>
    </row>
    <row customHeight="1" ht="18.75">
      <c r="A14" s="82" t="s">
        <v>101</v>
      </c>
      <c r="B14" s="83" t="s">
        <v>102</v>
      </c>
      <c r="C14" s="20">
        <v>150000</v>
      </c>
      <c r="D14" s="20">
        <v>150000</v>
      </c>
      <c r="E14" s="20"/>
      <c r="F14" s="20">
        <v>150000</v>
      </c>
      <c r="G14" s="20"/>
      <c r="H14" s="20"/>
      <c r="I14" s="20"/>
      <c r="J14" s="20"/>
      <c r="K14" s="20"/>
      <c r="L14" s="20"/>
      <c r="M14" s="20"/>
      <c r="N14" s="20"/>
      <c r="O14" s="20"/>
    </row>
    <row customHeight="1" ht="18.75">
      <c r="A15" s="84" t="s">
        <v>103</v>
      </c>
      <c r="B15" s="85" t="s">
        <v>102</v>
      </c>
      <c r="C15" s="20">
        <v>150000</v>
      </c>
      <c r="D15" s="20">
        <v>150000</v>
      </c>
      <c r="E15" s="20"/>
      <c r="F15" s="20">
        <v>150000</v>
      </c>
      <c r="G15" s="20"/>
      <c r="H15" s="20"/>
      <c r="I15" s="20"/>
      <c r="J15" s="20"/>
      <c r="K15" s="20"/>
      <c r="L15" s="20"/>
      <c r="M15" s="20"/>
      <c r="N15" s="20"/>
      <c r="O15" s="20"/>
    </row>
    <row customHeight="1" ht="18.75">
      <c r="A16" s="19" t="s">
        <v>104</v>
      </c>
      <c r="B16" s="81" t="s">
        <v>105</v>
      </c>
      <c r="C16" s="20">
        <v>62979.84</v>
      </c>
      <c r="D16" s="20">
        <v>62979.84</v>
      </c>
      <c r="E16" s="20">
        <v>62979.84</v>
      </c>
      <c r="F16" s="20"/>
      <c r="G16" s="20"/>
      <c r="H16" s="20"/>
      <c r="I16" s="20"/>
      <c r="J16" s="20"/>
      <c r="K16" s="20"/>
      <c r="L16" s="20"/>
      <c r="M16" s="20"/>
      <c r="N16" s="20"/>
      <c r="O16" s="20"/>
    </row>
    <row customHeight="1" ht="18.75">
      <c r="A17" s="82" t="s">
        <v>106</v>
      </c>
      <c r="B17" s="83" t="s">
        <v>107</v>
      </c>
      <c r="C17" s="20">
        <v>62979.84</v>
      </c>
      <c r="D17" s="20">
        <v>62979.84</v>
      </c>
      <c r="E17" s="20">
        <v>62979.84</v>
      </c>
      <c r="F17" s="20"/>
      <c r="G17" s="20"/>
      <c r="H17" s="20"/>
      <c r="I17" s="20"/>
      <c r="J17" s="20"/>
      <c r="K17" s="20"/>
      <c r="L17" s="20"/>
      <c r="M17" s="20"/>
      <c r="N17" s="20"/>
      <c r="O17" s="20"/>
    </row>
    <row customHeight="1" ht="18.75">
      <c r="A18" s="84" t="s">
        <v>108</v>
      </c>
      <c r="B18" s="85" t="s">
        <v>109</v>
      </c>
      <c r="C18" s="20">
        <v>62979.84</v>
      </c>
      <c r="D18" s="20">
        <v>62979.84</v>
      </c>
      <c r="E18" s="20">
        <v>62979.84</v>
      </c>
      <c r="F18" s="20"/>
      <c r="G18" s="20"/>
      <c r="H18" s="20"/>
      <c r="I18" s="20"/>
      <c r="J18" s="20"/>
      <c r="K18" s="20"/>
      <c r="L18" s="20"/>
      <c r="M18" s="20"/>
      <c r="N18" s="20"/>
      <c r="O18" s="20"/>
    </row>
    <row customHeight="1" ht="18.75">
      <c r="A19" s="19" t="s">
        <v>110</v>
      </c>
      <c r="B19" s="81" t="s">
        <v>111</v>
      </c>
      <c r="C19" s="20">
        <v>29646.55</v>
      </c>
      <c r="D19" s="20">
        <v>29646.55</v>
      </c>
      <c r="E19" s="20">
        <v>29646.55</v>
      </c>
      <c r="F19" s="20"/>
      <c r="G19" s="20"/>
      <c r="H19" s="20"/>
      <c r="I19" s="20"/>
      <c r="J19" s="20"/>
      <c r="K19" s="20"/>
      <c r="L19" s="20"/>
      <c r="M19" s="20"/>
      <c r="N19" s="20"/>
      <c r="O19" s="20"/>
    </row>
    <row customHeight="1" ht="18.75">
      <c r="A20" s="82" t="s">
        <v>112</v>
      </c>
      <c r="B20" s="83" t="s">
        <v>113</v>
      </c>
      <c r="C20" s="20">
        <v>29646.55</v>
      </c>
      <c r="D20" s="20">
        <v>29646.55</v>
      </c>
      <c r="E20" s="20">
        <v>29646.55</v>
      </c>
      <c r="F20" s="20"/>
      <c r="G20" s="20"/>
      <c r="H20" s="20"/>
      <c r="I20" s="20"/>
      <c r="J20" s="20"/>
      <c r="K20" s="20"/>
      <c r="L20" s="20"/>
      <c r="M20" s="20"/>
      <c r="N20" s="20"/>
      <c r="O20" s="20"/>
    </row>
    <row customHeight="1" ht="18.75">
      <c r="A21" s="84" t="s">
        <v>114</v>
      </c>
      <c r="B21" s="85" t="s">
        <v>115</v>
      </c>
      <c r="C21" s="20">
        <v>27947.3</v>
      </c>
      <c r="D21" s="20">
        <v>27947.3</v>
      </c>
      <c r="E21" s="20">
        <v>27947.3</v>
      </c>
      <c r="F21" s="20"/>
      <c r="G21" s="20"/>
      <c r="H21" s="20"/>
      <c r="I21" s="20"/>
      <c r="J21" s="20"/>
      <c r="K21" s="20"/>
      <c r="L21" s="20"/>
      <c r="M21" s="20"/>
      <c r="N21" s="20"/>
      <c r="O21" s="20"/>
    </row>
    <row customHeight="1" ht="18.75">
      <c r="A22" s="84" t="s">
        <v>116</v>
      </c>
      <c r="B22" s="85" t="s">
        <v>117</v>
      </c>
      <c r="C22" s="20">
        <v>1699.25</v>
      </c>
      <c r="D22" s="20">
        <v>1699.25</v>
      </c>
      <c r="E22" s="20">
        <v>1699.25</v>
      </c>
      <c r="F22" s="20"/>
      <c r="G22" s="20"/>
      <c r="H22" s="20"/>
      <c r="I22" s="20"/>
      <c r="J22" s="20"/>
      <c r="K22" s="20"/>
      <c r="L22" s="20"/>
      <c r="M22" s="20"/>
      <c r="N22" s="20"/>
      <c r="O22" s="20"/>
    </row>
    <row customHeight="1" ht="18.75">
      <c r="A23" s="19" t="s">
        <v>118</v>
      </c>
      <c r="B23" s="81" t="s">
        <v>119</v>
      </c>
      <c r="C23" s="20">
        <v>47234.88</v>
      </c>
      <c r="D23" s="20">
        <v>47234.88</v>
      </c>
      <c r="E23" s="20">
        <v>47234.88</v>
      </c>
      <c r="F23" s="20"/>
      <c r="G23" s="20"/>
      <c r="H23" s="20"/>
      <c r="I23" s="20"/>
      <c r="J23" s="20"/>
      <c r="K23" s="20"/>
      <c r="L23" s="20"/>
      <c r="M23" s="20"/>
      <c r="N23" s="20"/>
      <c r="O23" s="20"/>
    </row>
    <row customHeight="1" ht="18.75">
      <c r="A24" s="82" t="s">
        <v>120</v>
      </c>
      <c r="B24" s="83" t="s">
        <v>121</v>
      </c>
      <c r="C24" s="20">
        <v>47234.88</v>
      </c>
      <c r="D24" s="20">
        <v>47234.88</v>
      </c>
      <c r="E24" s="20">
        <v>47234.88</v>
      </c>
      <c r="F24" s="20"/>
      <c r="G24" s="20"/>
      <c r="H24" s="20"/>
      <c r="I24" s="20"/>
      <c r="J24" s="20"/>
      <c r="K24" s="20"/>
      <c r="L24" s="20"/>
      <c r="M24" s="20"/>
      <c r="N24" s="20"/>
      <c r="O24" s="20"/>
    </row>
    <row customHeight="1" ht="18.75">
      <c r="A25" s="84" t="s">
        <v>122</v>
      </c>
      <c r="B25" s="85" t="s">
        <v>123</v>
      </c>
      <c r="C25" s="20">
        <v>47234.88</v>
      </c>
      <c r="D25" s="20">
        <v>47234.88</v>
      </c>
      <c r="E25" s="20">
        <v>47234.88</v>
      </c>
      <c r="F25" s="20"/>
      <c r="G25" s="20"/>
      <c r="H25" s="20"/>
      <c r="I25" s="20"/>
      <c r="J25" s="20"/>
      <c r="K25" s="20"/>
      <c r="L25" s="20"/>
      <c r="M25" s="20"/>
      <c r="N25" s="20"/>
      <c r="O25" s="20"/>
    </row>
    <row customHeight="1" ht="18.75">
      <c r="A26" s="86" t="s">
        <v>124</v>
      </c>
      <c r="B26" s="87" t="s">
        <v>124</v>
      </c>
      <c r="C26" s="20">
        <v>3088319.53</v>
      </c>
      <c r="D26" s="20">
        <v>3088319.53</v>
      </c>
      <c r="E26" s="20">
        <v>2878319.53</v>
      </c>
      <c r="F26" s="20">
        <v>210000</v>
      </c>
      <c r="G26" s="20"/>
      <c r="H26" s="20"/>
      <c r="I26" s="20"/>
      <c r="J26" s="20"/>
      <c r="K26" s="20"/>
      <c r="L26" s="20"/>
      <c r="M26" s="20"/>
      <c r="N26" s="20"/>
      <c r="O26" s="20"/>
    </row>
  </sheetData>
  <mergeCells count="11">
    <mergeCell ref="A3:O3"/>
    <mergeCell ref="A4:L4"/>
    <mergeCell ref="A26:B26"/>
    <mergeCell ref="A5:A6"/>
    <mergeCell ref="B5:B6"/>
    <mergeCell ref="C5:C6"/>
    <mergeCell ref="G5:G6"/>
    <mergeCell ref="I5:I6"/>
    <mergeCell ref="J5:O5"/>
    <mergeCell ref="H5:H6"/>
    <mergeCell ref="D5:F5"/>
  </mergeCells>
  <printOptions horizontalCentered="1"/>
  <pageMargins left="0.39" right="0.39" top="0.51" bottom="0.51" header="0.31" footer="0.31"/>
  <pageSetup paperSize="9" scale="58" pageOrder="downThenOver" orientation="landscape"/>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68B05-DB48-B09D-45F9-7313FEB1F108}" mc:Ignorable="x14ac xr xr2 xr3">
  <sheetPr>
    <outlinePr summaryRight="0" summaryBelow="0"/>
    <pageSetUpPr fitToPage="1"/>
  </sheetPr>
  <dimension ref="A1:D37"/>
  <sheetViews>
    <sheetView topLeftCell="A1" showZeros="0" workbookViewId="0" tabSelected="1">
      <pane ySplit="1" topLeftCell="A22" activePane="bottomLeft" state="frozen"/>
      <selection pane="bottomLeft" activeCell="A1" sqref="A1"/>
    </sheetView>
  </sheetViews>
  <sheetFormatPr defaultColWidth="9.140625" customHeight="1" defaultRowHeight="14.25"/>
  <cols>
    <col min="1" max="1" width="39.28125" customWidth="1"/>
    <col min="2" max="2" width="30.8515625" customWidth="1"/>
    <col min="3" max="3" width="35.8515625" customWidth="1"/>
    <col min="4" max="4" width="29.8515625" customWidth="1"/>
  </cols>
  <sheetData>
    <row customHeight="1" ht="14.25">
      <c r="A1" s="8"/>
      <c r="B1" s="8"/>
      <c r="C1" s="8"/>
      <c r="D1" s="8"/>
    </row>
    <row customHeight="1" ht="15">
      <c r="A2" s="63"/>
      <c r="B2" s="63"/>
      <c r="C2" s="63"/>
      <c r="D2" s="9" t="s">
        <v>125</v>
      </c>
    </row>
    <row customHeight="1" ht="36">
      <c r="A3" s="65" t="str">
        <f>"2025"&amp;"年部门财政拨款收支预算总表"</f>
        <v>2025年部门财政拨款收支预算总表</v>
      </c>
      <c r="B3" s="88"/>
      <c r="C3" s="88"/>
      <c r="D3" s="88"/>
    </row>
    <row customHeight="1" ht="18.75">
      <c r="A4" s="89" t="str">
        <f>"单位名称："&amp;"中国共产主义青年团云县委员会"</f>
        <v>单位名称：中国共产主义青年团云县委员会</v>
      </c>
      <c r="B4" s="90"/>
      <c r="C4" s="90"/>
      <c r="D4" s="9" t="s">
        <v>3</v>
      </c>
    </row>
    <row customHeight="1" ht="18.75">
      <c r="A5" s="14" t="s">
        <v>4</v>
      </c>
      <c r="B5" s="15"/>
      <c r="C5" s="14" t="s">
        <v>5</v>
      </c>
      <c r="D5" s="15"/>
    </row>
    <row customHeight="1" ht="18.75">
      <c r="A6" s="16" t="s">
        <v>6</v>
      </c>
      <c r="B6" s="91" t="str">
        <f t="shared" si="0" ref="B6:D6">"2025"&amp;"年预算数"</f>
        <v>2025年预算数</v>
      </c>
      <c r="C6" s="16" t="s">
        <v>127</v>
      </c>
      <c r="D6" s="91" t="str">
        <f t="shared" si="0"/>
        <v>2025年预算数</v>
      </c>
    </row>
    <row customHeight="1" ht="18.75">
      <c r="A7" s="18"/>
      <c r="B7" s="76"/>
      <c r="C7" s="18"/>
      <c r="D7" s="76"/>
    </row>
    <row customHeight="1" ht="18.75">
      <c r="A8" s="81" t="s">
        <v>128</v>
      </c>
      <c r="B8" s="20">
        <v>3088319.53</v>
      </c>
      <c r="C8" s="92" t="s">
        <v>129</v>
      </c>
      <c r="D8" s="20">
        <v>3088319.53</v>
      </c>
    </row>
    <row customHeight="1" ht="18.75">
      <c r="A9" s="93" t="s">
        <v>130</v>
      </c>
      <c r="B9" s="20">
        <v>3088319.53</v>
      </c>
      <c r="C9" s="92" t="s">
        <v>131</v>
      </c>
      <c r="D9" s="20">
        <v>2948458.26</v>
      </c>
    </row>
    <row customHeight="1" ht="18.75">
      <c r="A10" s="93" t="s">
        <v>132</v>
      </c>
      <c r="B10" s="20"/>
      <c r="C10" s="92" t="s">
        <v>133</v>
      </c>
      <c r="D10" s="20"/>
    </row>
    <row customHeight="1" ht="18.75">
      <c r="A11" s="93" t="s">
        <v>134</v>
      </c>
      <c r="B11" s="20"/>
      <c r="C11" s="92" t="s">
        <v>135</v>
      </c>
      <c r="D11" s="20"/>
    </row>
    <row customHeight="1" ht="18.75">
      <c r="A12" s="94" t="s">
        <v>136</v>
      </c>
      <c r="B12" s="20"/>
      <c r="C12" s="22" t="s">
        <v>137</v>
      </c>
      <c r="D12" s="20"/>
    </row>
    <row customHeight="1" ht="18.75">
      <c r="A13" s="95" t="s">
        <v>130</v>
      </c>
      <c r="B13" s="20"/>
      <c r="C13" s="24" t="s">
        <v>138</v>
      </c>
      <c r="D13" s="20"/>
    </row>
    <row customHeight="1" ht="18.75">
      <c r="A14" s="95" t="s">
        <v>132</v>
      </c>
      <c r="B14" s="20"/>
      <c r="C14" s="24" t="s">
        <v>139</v>
      </c>
      <c r="D14" s="20"/>
    </row>
    <row customHeight="1" ht="18.75">
      <c r="A15" s="95" t="s">
        <v>134</v>
      </c>
      <c r="B15" s="20"/>
      <c r="C15" s="24" t="s">
        <v>140</v>
      </c>
      <c r="D15" s="20"/>
    </row>
    <row customHeight="1" ht="18.75">
      <c r="A16" s="95" t="s">
        <v>29</v>
      </c>
      <c r="B16" s="20"/>
      <c r="C16" s="24" t="s">
        <v>141</v>
      </c>
      <c r="D16" s="20">
        <v>62979.84</v>
      </c>
    </row>
    <row customHeight="1" ht="18.75">
      <c r="A17" s="95" t="s">
        <v>29</v>
      </c>
      <c r="B17" s="20" t="s">
        <v>29</v>
      </c>
      <c r="C17" s="24" t="s">
        <v>142</v>
      </c>
      <c r="D17" s="20">
        <v>29646.55</v>
      </c>
    </row>
    <row customHeight="1" ht="18.75">
      <c r="A18" s="23" t="s">
        <v>29</v>
      </c>
      <c r="B18" s="20" t="s">
        <v>29</v>
      </c>
      <c r="C18" s="24" t="s">
        <v>143</v>
      </c>
      <c r="D18" s="20"/>
    </row>
    <row customHeight="1" ht="18.75">
      <c r="A19" s="23" t="s">
        <v>29</v>
      </c>
      <c r="B19" s="20" t="s">
        <v>29</v>
      </c>
      <c r="C19" s="24" t="s">
        <v>144</v>
      </c>
      <c r="D19" s="20"/>
    </row>
    <row customHeight="1" ht="18.75">
      <c r="A20" s="25" t="s">
        <v>29</v>
      </c>
      <c r="B20" s="20" t="s">
        <v>29</v>
      </c>
      <c r="C20" s="24" t="s">
        <v>145</v>
      </c>
      <c r="D20" s="20"/>
    </row>
    <row customHeight="1" ht="18.75">
      <c r="A21" s="25" t="s">
        <v>29</v>
      </c>
      <c r="B21" s="20" t="s">
        <v>29</v>
      </c>
      <c r="C21" s="24" t="s">
        <v>146</v>
      </c>
      <c r="D21" s="20"/>
    </row>
    <row customHeight="1" ht="18.75">
      <c r="A22" s="25" t="s">
        <v>29</v>
      </c>
      <c r="B22" s="20" t="s">
        <v>29</v>
      </c>
      <c r="C22" s="24" t="s">
        <v>147</v>
      </c>
      <c r="D22" s="20"/>
    </row>
    <row customHeight="1" ht="18.75">
      <c r="A23" s="25" t="s">
        <v>29</v>
      </c>
      <c r="B23" s="20" t="s">
        <v>29</v>
      </c>
      <c r="C23" s="24" t="s">
        <v>148</v>
      </c>
      <c r="D23" s="20"/>
    </row>
    <row customHeight="1" ht="18.75">
      <c r="A24" s="25" t="s">
        <v>29</v>
      </c>
      <c r="B24" s="20" t="s">
        <v>29</v>
      </c>
      <c r="C24" s="24" t="s">
        <v>149</v>
      </c>
      <c r="D24" s="20"/>
    </row>
    <row customHeight="1" ht="18.75">
      <c r="A25" s="25" t="s">
        <v>29</v>
      </c>
      <c r="B25" s="20" t="s">
        <v>29</v>
      </c>
      <c r="C25" s="24" t="s">
        <v>150</v>
      </c>
      <c r="D25" s="20"/>
    </row>
    <row customHeight="1" ht="18.75">
      <c r="A26" s="25" t="s">
        <v>29</v>
      </c>
      <c r="B26" s="20" t="s">
        <v>29</v>
      </c>
      <c r="C26" s="24" t="s">
        <v>151</v>
      </c>
      <c r="D26" s="20"/>
    </row>
    <row customHeight="1" ht="18.75">
      <c r="A27" s="25" t="s">
        <v>29</v>
      </c>
      <c r="B27" s="20" t="s">
        <v>29</v>
      </c>
      <c r="C27" s="24" t="s">
        <v>152</v>
      </c>
      <c r="D27" s="20">
        <v>47234.88</v>
      </c>
    </row>
    <row customHeight="1" ht="18.75">
      <c r="A28" s="25" t="s">
        <v>29</v>
      </c>
      <c r="B28" s="20" t="s">
        <v>29</v>
      </c>
      <c r="C28" s="24" t="s">
        <v>153</v>
      </c>
      <c r="D28" s="20"/>
    </row>
    <row customHeight="1" ht="18.75">
      <c r="A29" s="25" t="s">
        <v>29</v>
      </c>
      <c r="B29" s="20" t="s">
        <v>29</v>
      </c>
      <c r="C29" s="24" t="s">
        <v>154</v>
      </c>
      <c r="D29" s="20"/>
    </row>
    <row customHeight="1" ht="18.75">
      <c r="A30" s="25" t="s">
        <v>29</v>
      </c>
      <c r="B30" s="20" t="s">
        <v>29</v>
      </c>
      <c r="C30" s="24" t="s">
        <v>155</v>
      </c>
      <c r="D30" s="20"/>
    </row>
    <row customHeight="1" ht="18.75">
      <c r="A31" s="25" t="s">
        <v>29</v>
      </c>
      <c r="B31" s="20" t="s">
        <v>29</v>
      </c>
      <c r="C31" s="24" t="s">
        <v>156</v>
      </c>
      <c r="D31" s="20"/>
    </row>
    <row customHeight="1" ht="18.75">
      <c r="A32" s="26" t="s">
        <v>29</v>
      </c>
      <c r="B32" s="20" t="s">
        <v>29</v>
      </c>
      <c r="C32" s="24" t="s">
        <v>157</v>
      </c>
      <c r="D32" s="20"/>
    </row>
    <row customHeight="1" ht="18.75">
      <c r="A33" s="26" t="s">
        <v>29</v>
      </c>
      <c r="B33" s="20" t="s">
        <v>29</v>
      </c>
      <c r="C33" s="24" t="s">
        <v>158</v>
      </c>
      <c r="D33" s="20"/>
    </row>
    <row customHeight="1" ht="18.75">
      <c r="A34" s="26" t="s">
        <v>29</v>
      </c>
      <c r="B34" s="20" t="s">
        <v>29</v>
      </c>
      <c r="C34" s="24" t="s">
        <v>159</v>
      </c>
      <c r="D34" s="20"/>
    </row>
    <row customHeight="1" ht="18.75">
      <c r="A35" s="26"/>
      <c r="B35" s="20"/>
      <c r="C35" s="24" t="s">
        <v>160</v>
      </c>
      <c r="D35" s="29"/>
    </row>
    <row customHeight="1" ht="18.75">
      <c r="A36" s="26" t="s">
        <v>29</v>
      </c>
      <c r="B36" s="20" t="s">
        <v>29</v>
      </c>
      <c r="C36" s="24" t="s">
        <v>161</v>
      </c>
      <c r="D36" s="20"/>
    </row>
    <row customHeight="1" ht="18.75">
      <c r="A37" s="96" t="s">
        <v>162</v>
      </c>
      <c r="B37" s="28">
        <v>3088319.53</v>
      </c>
      <c r="C37" s="97" t="s">
        <v>55</v>
      </c>
      <c r="D37" s="28">
        <v>3088319.53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pageOrder="downThenOver" orientation="landscape"/>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AE8CC-9307-D1E8-781D-34B10E6EB35E}" mc:Ignorable="x14ac xr xr2 xr3">
  <sheetPr>
    <outlinePr summaryRight="0" summaryBelow="0"/>
    <pageSetUpPr fitToPage="1"/>
  </sheetPr>
  <dimension ref="A1:G26"/>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20.140625" customWidth="1"/>
    <col min="2" max="2" width="44.00390625" customWidth="1"/>
    <col min="3" max="3" width="24.28125" customWidth="1"/>
    <col min="4" max="4" width="20.421875" customWidth="1"/>
    <col min="5" max="7" width="24.28125" customWidth="1"/>
  </cols>
  <sheetData>
    <row customHeight="1" ht="14.25">
      <c r="A1" s="8"/>
      <c r="B1" s="8"/>
      <c r="C1" s="8"/>
      <c r="D1" s="8"/>
      <c r="E1" s="8"/>
      <c r="F1" s="8"/>
      <c r="G1" s="8"/>
    </row>
    <row customHeight="1" ht="15">
      <c r="D2" s="98"/>
      <c r="F2" s="99"/>
      <c r="G2" s="9" t="s">
        <v>163</v>
      </c>
    </row>
    <row customHeight="1" ht="39">
      <c r="A3" s="65" t="str">
        <f>"2025"&amp;"年一般公共预算支出预算表（按功能科目分类）"</f>
        <v>2025年一般公共预算支出预算表（按功能科目分类）</v>
      </c>
      <c r="B3" s="100"/>
      <c r="C3" s="100"/>
      <c r="D3" s="100"/>
      <c r="E3" s="100"/>
      <c r="F3" s="100"/>
      <c r="G3" s="100"/>
    </row>
    <row customHeight="1" ht="18">
      <c r="A4" s="101" t="str">
        <f>"单位名称："&amp;"中国共产主义青年团云县委员会"</f>
        <v>单位名称：中国共产主义青年团云县委员会</v>
      </c>
      <c r="B4" s="102"/>
      <c r="C4" s="70"/>
      <c r="D4" s="70"/>
      <c r="E4" s="70"/>
      <c r="F4" s="103"/>
      <c r="G4" s="9" t="s">
        <v>3</v>
      </c>
    </row>
    <row customHeight="1" ht="20.25">
      <c r="A5" s="104" t="s">
        <v>165</v>
      </c>
      <c r="B5" s="105"/>
      <c r="C5" s="106" t="s">
        <v>60</v>
      </c>
      <c r="D5" s="107" t="s">
        <v>81</v>
      </c>
      <c r="E5" s="75"/>
      <c r="F5" s="15"/>
      <c r="G5" s="108" t="s">
        <v>82</v>
      </c>
    </row>
    <row customHeight="1" ht="20.25">
      <c r="A6" s="109" t="s">
        <v>79</v>
      </c>
      <c r="B6" s="109" t="s">
        <v>80</v>
      </c>
      <c r="C6" s="18"/>
      <c r="D6" s="77" t="s">
        <v>62</v>
      </c>
      <c r="E6" s="77" t="s">
        <v>166</v>
      </c>
      <c r="F6" s="77" t="s">
        <v>167</v>
      </c>
      <c r="G6" s="110"/>
    </row>
    <row customHeight="1" ht="19.5">
      <c r="A7" s="109" t="s">
        <v>168</v>
      </c>
      <c r="B7" s="109" t="s">
        <v>169</v>
      </c>
      <c r="C7" s="109" t="s">
        <v>170</v>
      </c>
      <c r="D7" s="77">
        <v>4</v>
      </c>
      <c r="E7" s="111" t="s">
        <v>171</v>
      </c>
      <c r="F7" s="111" t="s">
        <v>172</v>
      </c>
      <c r="G7" s="109" t="s">
        <v>173</v>
      </c>
    </row>
    <row customHeight="1" ht="18">
      <c r="A8" s="112" t="s">
        <v>90</v>
      </c>
      <c r="B8" s="112" t="s">
        <v>91</v>
      </c>
      <c r="C8" s="20">
        <v>2948458.26</v>
      </c>
      <c r="D8" s="20">
        <v>2738458.26</v>
      </c>
      <c r="E8" s="20">
        <v>2666550.24</v>
      </c>
      <c r="F8" s="20">
        <v>71908.02</v>
      </c>
      <c r="G8" s="20">
        <v>210000</v>
      </c>
    </row>
    <row customHeight="1" ht="18">
      <c r="A9" s="113" t="s">
        <v>92</v>
      </c>
      <c r="B9" s="113" t="s">
        <v>93</v>
      </c>
      <c r="C9" s="20">
        <v>123780.46</v>
      </c>
      <c r="D9" s="20">
        <v>123780.46</v>
      </c>
      <c r="E9" s="20">
        <v>110065</v>
      </c>
      <c r="F9" s="20">
        <v>13715.46</v>
      </c>
      <c r="G9" s="20"/>
    </row>
    <row customHeight="1" ht="18">
      <c r="A10" s="114" t="s">
        <v>94</v>
      </c>
      <c r="B10" s="114" t="s">
        <v>95</v>
      </c>
      <c r="C10" s="20">
        <v>123780.46</v>
      </c>
      <c r="D10" s="20">
        <v>123780.46</v>
      </c>
      <c r="E10" s="20">
        <v>110065</v>
      </c>
      <c r="F10" s="20">
        <v>13715.46</v>
      </c>
      <c r="G10" s="20"/>
    </row>
    <row customHeight="1" ht="18">
      <c r="A11" s="113" t="s">
        <v>96</v>
      </c>
      <c r="B11" s="113" t="s">
        <v>97</v>
      </c>
      <c r="C11" s="20">
        <v>2674677.8</v>
      </c>
      <c r="D11" s="20">
        <v>2614677.8</v>
      </c>
      <c r="E11" s="20">
        <v>2556485.24</v>
      </c>
      <c r="F11" s="20">
        <v>58192.56</v>
      </c>
      <c r="G11" s="20">
        <v>60000</v>
      </c>
    </row>
    <row customHeight="1" ht="18">
      <c r="A12" s="114" t="s">
        <v>98</v>
      </c>
      <c r="B12" s="114" t="s">
        <v>95</v>
      </c>
      <c r="C12" s="20">
        <v>405626.96</v>
      </c>
      <c r="D12" s="20">
        <v>405626.96</v>
      </c>
      <c r="E12" s="20">
        <v>347434.4</v>
      </c>
      <c r="F12" s="20">
        <v>58192.56</v>
      </c>
      <c r="G12" s="20"/>
    </row>
    <row customHeight="1" ht="18">
      <c r="A13" s="114" t="s">
        <v>99</v>
      </c>
      <c r="B13" s="114" t="s">
        <v>100</v>
      </c>
      <c r="C13" s="20">
        <v>2269050.84</v>
      </c>
      <c r="D13" s="20">
        <v>2209050.84</v>
      </c>
      <c r="E13" s="20">
        <v>2209050.84</v>
      </c>
      <c r="F13" s="20"/>
      <c r="G13" s="20">
        <v>60000</v>
      </c>
    </row>
    <row customHeight="1" ht="18">
      <c r="A14" s="113" t="s">
        <v>101</v>
      </c>
      <c r="B14" s="113" t="s">
        <v>102</v>
      </c>
      <c r="C14" s="20">
        <v>150000</v>
      </c>
      <c r="D14" s="20"/>
      <c r="E14" s="20"/>
      <c r="F14" s="20"/>
      <c r="G14" s="20">
        <v>150000</v>
      </c>
    </row>
    <row customHeight="1" ht="18">
      <c r="A15" s="114" t="s">
        <v>103</v>
      </c>
      <c r="B15" s="114" t="s">
        <v>102</v>
      </c>
      <c r="C15" s="20">
        <v>150000</v>
      </c>
      <c r="D15" s="20"/>
      <c r="E15" s="20"/>
      <c r="F15" s="20"/>
      <c r="G15" s="20">
        <v>150000</v>
      </c>
    </row>
    <row customHeight="1" ht="18">
      <c r="A16" s="112" t="s">
        <v>104</v>
      </c>
      <c r="B16" s="112" t="s">
        <v>105</v>
      </c>
      <c r="C16" s="20">
        <v>62979.84</v>
      </c>
      <c r="D16" s="20">
        <v>62979.84</v>
      </c>
      <c r="E16" s="20">
        <v>62979.84</v>
      </c>
      <c r="F16" s="20"/>
      <c r="G16" s="20"/>
    </row>
    <row customHeight="1" ht="18">
      <c r="A17" s="113" t="s">
        <v>106</v>
      </c>
      <c r="B17" s="113" t="s">
        <v>107</v>
      </c>
      <c r="C17" s="20">
        <v>62979.84</v>
      </c>
      <c r="D17" s="20">
        <v>62979.84</v>
      </c>
      <c r="E17" s="20">
        <v>62979.84</v>
      </c>
      <c r="F17" s="20"/>
      <c r="G17" s="20"/>
    </row>
    <row customHeight="1" ht="18">
      <c r="A18" s="114" t="s">
        <v>108</v>
      </c>
      <c r="B18" s="114" t="s">
        <v>109</v>
      </c>
      <c r="C18" s="20">
        <v>62979.84</v>
      </c>
      <c r="D18" s="20">
        <v>62979.84</v>
      </c>
      <c r="E18" s="20">
        <v>62979.84</v>
      </c>
      <c r="F18" s="20"/>
      <c r="G18" s="20"/>
    </row>
    <row customHeight="1" ht="18">
      <c r="A19" s="112" t="s">
        <v>110</v>
      </c>
      <c r="B19" s="112" t="s">
        <v>111</v>
      </c>
      <c r="C19" s="20">
        <v>29646.55</v>
      </c>
      <c r="D19" s="20">
        <v>29646.55</v>
      </c>
      <c r="E19" s="20">
        <v>29646.55</v>
      </c>
      <c r="F19" s="20"/>
      <c r="G19" s="20"/>
    </row>
    <row customHeight="1" ht="18">
      <c r="A20" s="113" t="s">
        <v>112</v>
      </c>
      <c r="B20" s="113" t="s">
        <v>113</v>
      </c>
      <c r="C20" s="20">
        <v>29646.55</v>
      </c>
      <c r="D20" s="20">
        <v>29646.55</v>
      </c>
      <c r="E20" s="20">
        <v>29646.55</v>
      </c>
      <c r="F20" s="20"/>
      <c r="G20" s="20"/>
    </row>
    <row customHeight="1" ht="18">
      <c r="A21" s="114" t="s">
        <v>114</v>
      </c>
      <c r="B21" s="114" t="s">
        <v>115</v>
      </c>
      <c r="C21" s="20">
        <v>27947.3</v>
      </c>
      <c r="D21" s="20">
        <v>27947.3</v>
      </c>
      <c r="E21" s="20">
        <v>27947.3</v>
      </c>
      <c r="F21" s="20"/>
      <c r="G21" s="20"/>
    </row>
    <row customHeight="1" ht="18">
      <c r="A22" s="114" t="s">
        <v>116</v>
      </c>
      <c r="B22" s="114" t="s">
        <v>117</v>
      </c>
      <c r="C22" s="20">
        <v>1699.25</v>
      </c>
      <c r="D22" s="20">
        <v>1699.25</v>
      </c>
      <c r="E22" s="20">
        <v>1699.25</v>
      </c>
      <c r="F22" s="20"/>
      <c r="G22" s="20"/>
    </row>
    <row customHeight="1" ht="18">
      <c r="A23" s="112" t="s">
        <v>118</v>
      </c>
      <c r="B23" s="112" t="s">
        <v>119</v>
      </c>
      <c r="C23" s="20">
        <v>47234.88</v>
      </c>
      <c r="D23" s="20">
        <v>47234.88</v>
      </c>
      <c r="E23" s="20">
        <v>47234.88</v>
      </c>
      <c r="F23" s="20"/>
      <c r="G23" s="20"/>
    </row>
    <row customHeight="1" ht="18">
      <c r="A24" s="113" t="s">
        <v>120</v>
      </c>
      <c r="B24" s="113" t="s">
        <v>121</v>
      </c>
      <c r="C24" s="20">
        <v>47234.88</v>
      </c>
      <c r="D24" s="20">
        <v>47234.88</v>
      </c>
      <c r="E24" s="20">
        <v>47234.88</v>
      </c>
      <c r="F24" s="20"/>
      <c r="G24" s="20"/>
    </row>
    <row customHeight="1" ht="18">
      <c r="A25" s="114" t="s">
        <v>122</v>
      </c>
      <c r="B25" s="114" t="s">
        <v>123</v>
      </c>
      <c r="C25" s="20">
        <v>47234.88</v>
      </c>
      <c r="D25" s="20">
        <v>47234.88</v>
      </c>
      <c r="E25" s="20">
        <v>47234.88</v>
      </c>
      <c r="F25" s="20"/>
      <c r="G25" s="20"/>
    </row>
    <row customHeight="1" ht="18">
      <c r="A26" s="115" t="s">
        <v>124</v>
      </c>
      <c r="B26" s="116" t="s">
        <v>124</v>
      </c>
      <c r="C26" s="20">
        <v>3088319.53</v>
      </c>
      <c r="D26" s="20">
        <v>2878319.53</v>
      </c>
      <c r="E26" s="20">
        <v>2806411.51</v>
      </c>
      <c r="F26" s="20">
        <v>71908.02</v>
      </c>
      <c r="G26" s="20">
        <v>210000</v>
      </c>
    </row>
  </sheetData>
  <mergeCells count="7">
    <mergeCell ref="A3:G3"/>
    <mergeCell ref="A5:B5"/>
    <mergeCell ref="A4:E4"/>
    <mergeCell ref="A26:B26"/>
    <mergeCell ref="G5:G6"/>
    <mergeCell ref="D5:F5"/>
    <mergeCell ref="C5:C6"/>
  </mergeCells>
  <printOptions horizontalCentered="1"/>
  <pageMargins left="0.39" right="0.39" top="0.58" bottom="0.58" header="0.50" footer="0.50"/>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6C8D9-33D7-B899-EB75-DA2729F92FA6}" mc:Ignorable="x14ac xr xr2 xr3">
  <sheetPr>
    <outlinePr summaryRight="0" summaryBelow="0"/>
    <pageSetUpPr fitToPage="1"/>
  </sheetPr>
  <dimension ref="A1:G12"/>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23.57421875" customWidth="1"/>
    <col min="2" max="7" width="22.8515625" customWidth="1"/>
  </cols>
  <sheetData>
    <row customHeight="1" ht="14.25">
      <c r="A1" s="117"/>
      <c r="B1" s="117"/>
      <c r="C1" s="117"/>
      <c r="D1" s="117"/>
      <c r="E1" s="117"/>
      <c r="F1" s="117"/>
      <c r="G1" s="117"/>
    </row>
    <row customHeight="1" ht="15">
      <c r="A2" s="118"/>
      <c r="B2" s="119"/>
      <c r="C2" s="120"/>
      <c r="D2" s="69"/>
      <c r="G2" s="121" t="s">
        <v>174</v>
      </c>
    </row>
    <row customHeight="1" ht="39">
      <c r="A3" s="122" t="str">
        <f>"2025"&amp;"年“三公”经费支出预算表"</f>
        <v>2025年“三公”经费支出预算表</v>
      </c>
      <c r="B3" s="123"/>
      <c r="C3" s="123"/>
      <c r="D3" s="123"/>
      <c r="E3" s="123"/>
      <c r="F3" s="123"/>
      <c r="G3" s="123"/>
    </row>
    <row customHeight="1" ht="18.75">
      <c r="A4" s="12" t="str">
        <f>"单位名称："&amp;"中国共产主义青年团云县委员会"</f>
        <v>单位名称：中国共产主义青年团云县委员会</v>
      </c>
      <c r="B4" s="119"/>
      <c r="C4" s="120"/>
      <c r="D4" s="69"/>
      <c r="E4" s="70"/>
      <c r="G4" s="121" t="s">
        <v>176</v>
      </c>
    </row>
    <row customHeight="1" ht="18.75">
      <c r="A5" s="72" t="s">
        <v>177</v>
      </c>
      <c r="B5" s="72" t="s">
        <v>178</v>
      </c>
      <c r="C5" s="16" t="s">
        <v>179</v>
      </c>
      <c r="D5" s="14" t="s">
        <v>180</v>
      </c>
      <c r="E5" s="75"/>
      <c r="F5" s="15"/>
      <c r="G5" s="16" t="s">
        <v>181</v>
      </c>
    </row>
    <row customHeight="1" ht="18.75">
      <c r="A6" s="124"/>
      <c r="B6" s="125"/>
      <c r="C6" s="18"/>
      <c r="D6" s="77" t="s">
        <v>62</v>
      </c>
      <c r="E6" s="77" t="s">
        <v>182</v>
      </c>
      <c r="F6" s="77" t="s">
        <v>183</v>
      </c>
      <c r="G6" s="18"/>
    </row>
    <row customHeight="1" ht="18.75">
      <c r="A7" s="126" t="s">
        <v>60</v>
      </c>
      <c r="B7" s="127">
        <v>1</v>
      </c>
      <c r="C7" s="128">
        <v>2</v>
      </c>
      <c r="D7" s="129">
        <v>3</v>
      </c>
      <c r="E7" s="129">
        <v>4</v>
      </c>
      <c r="F7" s="129">
        <v>5</v>
      </c>
      <c r="G7" s="128">
        <v>6</v>
      </c>
    </row>
    <row customHeight="1" ht="18.75">
      <c r="A8" s="126" t="s">
        <v>60</v>
      </c>
      <c r="B8" s="130">
        <v>19000</v>
      </c>
      <c r="C8" s="130"/>
      <c r="D8" s="130">
        <v>18000</v>
      </c>
      <c r="E8" s="130"/>
      <c r="F8" s="130">
        <v>18000</v>
      </c>
      <c r="G8" s="130">
        <v>1000</v>
      </c>
    </row>
    <row customHeight="1" ht="18.75">
      <c r="A9" s="131" t="s">
        <v>184</v>
      </c>
      <c r="B9" s="130"/>
      <c r="C9" s="130"/>
      <c r="D9" s="130"/>
      <c r="E9" s="130"/>
      <c r="F9" s="130"/>
      <c r="G9" s="130"/>
    </row>
    <row customHeight="1" ht="18.75">
      <c r="A10" s="131" t="s">
        <v>185</v>
      </c>
      <c r="B10" s="130">
        <v>19000</v>
      </c>
      <c r="C10" s="130"/>
      <c r="D10" s="130">
        <v>18000</v>
      </c>
      <c r="E10" s="130"/>
      <c r="F10" s="130">
        <v>18000</v>
      </c>
      <c r="G10" s="130">
        <v>1000</v>
      </c>
    </row>
    <row customHeight="1" ht="18.75">
      <c r="A11" s="131" t="s">
        <v>186</v>
      </c>
      <c r="B11" s="130"/>
      <c r="C11" s="130"/>
      <c r="D11" s="130"/>
      <c r="E11" s="130"/>
      <c r="F11" s="130"/>
      <c r="G11" s="130"/>
    </row>
    <row customHeight="1" ht="18.75">
      <c r="A12" s="131" t="s">
        <v>187</v>
      </c>
      <c r="B12" s="130"/>
      <c r="C12" s="130"/>
      <c r="D12" s="130"/>
      <c r="E12" s="130"/>
      <c r="F12" s="130"/>
      <c r="G12" s="130"/>
    </row>
  </sheetData>
  <mergeCells count="7">
    <mergeCell ref="A3:G3"/>
    <mergeCell ref="A4:D4"/>
    <mergeCell ref="C5:C6"/>
    <mergeCell ref="D5:F5"/>
    <mergeCell ref="G5:G6"/>
    <mergeCell ref="B5:B6"/>
    <mergeCell ref="A5:A7"/>
  </mergeCells>
  <printOptions horizontalCentered="1"/>
  <pageMargins left="0.39" right="0.39" top="0.58" bottom="0.58" header="0.51" footer="0.51"/>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D3151-7E8D-EE45-5B52-0848ECB14D18}" mc:Ignorable="x14ac xr xr2 xr3">
  <sheetPr>
    <outlinePr summaryRight="0" summaryBelow="0"/>
    <pageSetUpPr fitToPage="1"/>
  </sheetPr>
  <dimension ref="A1:W47"/>
  <sheetViews>
    <sheetView topLeftCell="A1" showZeros="0" workbookViewId="0" tabSelected="1">
      <pane ySplit="1" topLeftCell="A4" activePane="bottomLeft" state="frozen"/>
      <selection pane="bottomLeft" activeCell="A1" sqref="A1 A1 A1 A1 A1 A1 A1 A1 A1 A1 A1 A1 A1 A1 A1 A1 A1 A1 A1 A1 A1 A1 A1"/>
    </sheetView>
  </sheetViews>
  <sheetFormatPr defaultColWidth="9.140625" customHeight="1" defaultRowHeight="14.25"/>
  <cols>
    <col min="1" max="1" width="32.8515625" customWidth="1"/>
    <col min="2" max="2" width="25.421875" customWidth="1"/>
    <col min="3" max="3" width="26.57421875" customWidth="1"/>
    <col min="4" max="4" width="10.140625" customWidth="1"/>
    <col min="5" max="5" width="28.59375" customWidth="1"/>
    <col min="6" max="6" width="10.28125" customWidth="1"/>
    <col min="7" max="7" width="23.00390625" customWidth="1"/>
    <col min="8" max="21" width="19.8515625" customWidth="1"/>
    <col min="22" max="23" width="20.00390625" customWidth="1"/>
  </cols>
  <sheetData>
    <row customHeight="1" ht="14.25">
      <c r="A1" s="8"/>
      <c r="B1" s="8"/>
      <c r="C1" s="8"/>
      <c r="D1" s="8"/>
      <c r="E1" s="8"/>
      <c r="F1" s="8"/>
      <c r="G1" s="8"/>
      <c r="H1" s="8"/>
      <c r="I1" s="8"/>
      <c r="J1" s="8"/>
      <c r="K1" s="8"/>
      <c r="L1" s="8"/>
      <c r="M1" s="8"/>
      <c r="N1" s="8"/>
      <c r="O1" s="8"/>
      <c r="P1" s="8"/>
      <c r="Q1" s="8"/>
      <c r="R1" s="8"/>
      <c r="S1" s="8"/>
      <c r="T1" s="8"/>
      <c r="U1" s="8"/>
      <c r="V1" s="8"/>
      <c r="W1" s="8"/>
    </row>
    <row customHeight="1" ht="15">
      <c r="B2" s="132"/>
      <c r="D2" s="133"/>
      <c r="E2" s="133"/>
      <c r="F2" s="133"/>
      <c r="G2" s="133"/>
      <c r="H2" s="34"/>
      <c r="I2" s="34"/>
      <c r="J2" s="34"/>
      <c r="K2" s="34"/>
      <c r="L2" s="34"/>
      <c r="M2" s="34"/>
      <c r="N2" s="70"/>
      <c r="O2" s="70"/>
      <c r="P2" s="70"/>
      <c r="Q2" s="34"/>
      <c r="U2" s="132"/>
      <c r="W2" s="35" t="s">
        <v>188</v>
      </c>
    </row>
    <row customHeight="1" ht="39.75">
      <c r="A3" s="36" t="str">
        <f>"2025"&amp;"年部门基本支出预算表"</f>
        <v>2025年部门基本支出预算表</v>
      </c>
      <c r="B3" s="123"/>
      <c r="C3" s="123"/>
      <c r="D3" s="123"/>
      <c r="E3" s="123"/>
      <c r="F3" s="123"/>
      <c r="G3" s="123"/>
      <c r="H3" s="123"/>
      <c r="I3" s="123"/>
      <c r="J3" s="123"/>
      <c r="K3" s="123"/>
      <c r="L3" s="123"/>
      <c r="M3" s="123"/>
      <c r="N3" s="134"/>
      <c r="O3" s="134"/>
      <c r="P3" s="134"/>
      <c r="Q3" s="123"/>
      <c r="R3" s="123"/>
      <c r="S3" s="123"/>
      <c r="T3" s="123"/>
      <c r="U3" s="123"/>
      <c r="V3" s="123"/>
      <c r="W3" s="123"/>
    </row>
    <row customHeight="1" ht="18.75">
      <c r="A4" s="89" t="str">
        <f>"单位名称："&amp;"中国共产主义青年团云县委员会"</f>
        <v>单位名称：中国共产主义青年团云县委员会</v>
      </c>
      <c r="B4" s="135"/>
      <c r="C4" s="135"/>
      <c r="D4" s="135"/>
      <c r="E4" s="135"/>
      <c r="F4" s="135"/>
      <c r="G4" s="135"/>
      <c r="H4" s="40"/>
      <c r="I4" s="40"/>
      <c r="J4" s="40"/>
      <c r="K4" s="40"/>
      <c r="L4" s="40"/>
      <c r="M4" s="40"/>
      <c r="N4" s="39"/>
      <c r="O4" s="39"/>
      <c r="P4" s="39"/>
      <c r="Q4" s="40"/>
      <c r="U4" s="132"/>
      <c r="W4" s="35" t="s">
        <v>176</v>
      </c>
    </row>
    <row customHeight="1" ht="18">
      <c r="A5" s="72" t="s">
        <v>190</v>
      </c>
      <c r="B5" s="72" t="s">
        <v>191</v>
      </c>
      <c r="C5" s="72" t="s">
        <v>192</v>
      </c>
      <c r="D5" s="72" t="s">
        <v>193</v>
      </c>
      <c r="E5" s="72" t="s">
        <v>194</v>
      </c>
      <c r="F5" s="72" t="s">
        <v>195</v>
      </c>
      <c r="G5" s="72" t="s">
        <v>196</v>
      </c>
      <c r="H5" s="107" t="s">
        <v>197</v>
      </c>
      <c r="I5" s="136" t="s">
        <v>197</v>
      </c>
      <c r="J5" s="136"/>
      <c r="K5" s="136"/>
      <c r="L5" s="136"/>
      <c r="M5" s="136"/>
      <c r="N5" s="75"/>
      <c r="O5" s="75"/>
      <c r="P5" s="75"/>
      <c r="Q5" s="73" t="s">
        <v>66</v>
      </c>
      <c r="R5" s="136" t="s">
        <v>84</v>
      </c>
      <c r="S5" s="136"/>
      <c r="T5" s="136"/>
      <c r="U5" s="136"/>
      <c r="V5" s="136"/>
      <c r="W5" s="137"/>
    </row>
    <row customHeight="1" ht="18">
      <c r="A6" s="138"/>
      <c r="B6" s="139"/>
      <c r="C6" s="138"/>
      <c r="D6" s="138"/>
      <c r="E6" s="138"/>
      <c r="F6" s="138"/>
      <c r="G6" s="138"/>
      <c r="H6" s="106" t="s">
        <v>198</v>
      </c>
      <c r="I6" s="107" t="s">
        <v>63</v>
      </c>
      <c r="J6" s="136"/>
      <c r="K6" s="136"/>
      <c r="L6" s="136"/>
      <c r="M6" s="137"/>
      <c r="N6" s="14" t="s">
        <v>199</v>
      </c>
      <c r="O6" s="75"/>
      <c r="P6" s="15"/>
      <c r="Q6" s="72" t="s">
        <v>66</v>
      </c>
      <c r="R6" s="107" t="s">
        <v>84</v>
      </c>
      <c r="S6" s="73" t="s">
        <v>69</v>
      </c>
      <c r="T6" s="136" t="s">
        <v>84</v>
      </c>
      <c r="U6" s="73" t="s">
        <v>71</v>
      </c>
      <c r="V6" s="73" t="s">
        <v>72</v>
      </c>
      <c r="W6" s="74" t="s">
        <v>73</v>
      </c>
    </row>
    <row customHeight="1" ht="18.75">
      <c r="A7" s="140"/>
      <c r="B7" s="140"/>
      <c r="C7" s="140"/>
      <c r="D7" s="140"/>
      <c r="E7" s="140"/>
      <c r="F7" s="140"/>
      <c r="G7" s="140"/>
      <c r="H7" s="140"/>
      <c r="I7" s="141" t="s">
        <v>200</v>
      </c>
      <c r="J7" s="72" t="s">
        <v>201</v>
      </c>
      <c r="K7" s="72" t="s">
        <v>202</v>
      </c>
      <c r="L7" s="72" t="s">
        <v>203</v>
      </c>
      <c r="M7" s="72" t="s">
        <v>204</v>
      </c>
      <c r="N7" s="72" t="s">
        <v>63</v>
      </c>
      <c r="O7" s="72" t="s">
        <v>64</v>
      </c>
      <c r="P7" s="72" t="s">
        <v>65</v>
      </c>
      <c r="Q7" s="140"/>
      <c r="R7" s="72" t="s">
        <v>62</v>
      </c>
      <c r="S7" s="72" t="s">
        <v>69</v>
      </c>
      <c r="T7" s="72" t="s">
        <v>205</v>
      </c>
      <c r="U7" s="72" t="s">
        <v>71</v>
      </c>
      <c r="V7" s="72" t="s">
        <v>72</v>
      </c>
      <c r="W7" s="72" t="s">
        <v>73</v>
      </c>
    </row>
    <row customHeight="1" ht="37.5">
      <c r="A8" s="142"/>
      <c r="B8" s="142"/>
      <c r="C8" s="142"/>
      <c r="D8" s="142"/>
      <c r="E8" s="142"/>
      <c r="F8" s="142"/>
      <c r="G8" s="142"/>
      <c r="H8" s="142"/>
      <c r="I8" s="78"/>
      <c r="J8" s="124" t="s">
        <v>206</v>
      </c>
      <c r="K8" s="124" t="s">
        <v>202</v>
      </c>
      <c r="L8" s="124" t="s">
        <v>203</v>
      </c>
      <c r="M8" s="124" t="s">
        <v>204</v>
      </c>
      <c r="N8" s="124" t="s">
        <v>202</v>
      </c>
      <c r="O8" s="124" t="s">
        <v>203</v>
      </c>
      <c r="P8" s="124" t="s">
        <v>204</v>
      </c>
      <c r="Q8" s="124" t="s">
        <v>66</v>
      </c>
      <c r="R8" s="124" t="s">
        <v>62</v>
      </c>
      <c r="S8" s="124" t="s">
        <v>69</v>
      </c>
      <c r="T8" s="124" t="s">
        <v>205</v>
      </c>
      <c r="U8" s="124" t="s">
        <v>71</v>
      </c>
      <c r="V8" s="124" t="s">
        <v>72</v>
      </c>
      <c r="W8" s="124" t="s">
        <v>73</v>
      </c>
    </row>
    <row customHeight="1" ht="19.5">
      <c r="A9" s="143">
        <v>1</v>
      </c>
      <c r="B9" s="143">
        <v>2</v>
      </c>
      <c r="C9" s="143">
        <v>3</v>
      </c>
      <c r="D9" s="143">
        <v>4</v>
      </c>
      <c r="E9" s="143">
        <v>5</v>
      </c>
      <c r="F9" s="143">
        <v>6</v>
      </c>
      <c r="G9" s="143">
        <v>7</v>
      </c>
      <c r="H9" s="143">
        <v>8</v>
      </c>
      <c r="I9" s="143">
        <v>9</v>
      </c>
      <c r="J9" s="143">
        <v>10</v>
      </c>
      <c r="K9" s="143">
        <v>11</v>
      </c>
      <c r="L9" s="143">
        <v>12</v>
      </c>
      <c r="M9" s="143">
        <v>13</v>
      </c>
      <c r="N9" s="143">
        <v>14</v>
      </c>
      <c r="O9" s="143">
        <v>15</v>
      </c>
      <c r="P9" s="143">
        <v>16</v>
      </c>
      <c r="Q9" s="143">
        <v>17</v>
      </c>
      <c r="R9" s="143">
        <v>18</v>
      </c>
      <c r="S9" s="143">
        <v>19</v>
      </c>
      <c r="T9" s="143">
        <v>20</v>
      </c>
      <c r="U9" s="143">
        <v>21</v>
      </c>
      <c r="V9" s="143">
        <v>22</v>
      </c>
      <c r="W9" s="143">
        <v>23</v>
      </c>
    </row>
    <row customHeight="1" ht="21">
      <c r="A10" s="19" t="s">
        <v>75</v>
      </c>
      <c r="B10" s="19"/>
      <c r="C10" s="19"/>
      <c r="D10" s="19"/>
      <c r="E10" s="19"/>
      <c r="F10" s="19"/>
      <c r="G10" s="19"/>
      <c r="H10" s="20">
        <v>2878319.53</v>
      </c>
      <c r="I10" s="20">
        <v>2878319.53</v>
      </c>
      <c r="J10" s="20"/>
      <c r="K10" s="20"/>
      <c r="L10" s="20">
        <v>2878319.53</v>
      </c>
      <c r="M10" s="20"/>
      <c r="N10" s="20"/>
      <c r="O10" s="20"/>
      <c r="P10" s="20"/>
      <c r="Q10" s="20"/>
      <c r="R10" s="20"/>
      <c r="S10" s="20"/>
      <c r="T10" s="20"/>
      <c r="U10" s="20"/>
      <c r="V10" s="20"/>
      <c r="W10" s="20"/>
    </row>
    <row customHeight="1" ht="21">
      <c r="A11" s="144" t="s">
        <v>75</v>
      </c>
      <c r="B11" s="145"/>
      <c r="C11" s="145"/>
      <c r="D11" s="145"/>
      <c r="E11" s="145"/>
      <c r="F11" s="145"/>
      <c r="G11" s="145"/>
      <c r="H11" s="20">
        <v>2878319.53</v>
      </c>
      <c r="I11" s="20">
        <v>2878319.53</v>
      </c>
      <c r="J11" s="20"/>
      <c r="K11" s="20"/>
      <c r="L11" s="20">
        <v>2878319.53</v>
      </c>
      <c r="M11" s="20"/>
      <c r="N11" s="20"/>
      <c r="O11" s="20"/>
      <c r="P11" s="20"/>
      <c r="Q11" s="20"/>
      <c r="R11" s="20"/>
      <c r="S11" s="20"/>
      <c r="T11" s="20"/>
      <c r="U11" s="20"/>
      <c r="V11" s="20"/>
      <c r="W11" s="20"/>
    </row>
    <row customHeight="1" ht="21">
      <c r="A12" s="146"/>
      <c r="B12" s="145" t="s">
        <v>207</v>
      </c>
      <c r="C12" s="145" t="s">
        <v>208</v>
      </c>
      <c r="D12" s="145" t="s">
        <v>94</v>
      </c>
      <c r="E12" s="145" t="s">
        <v>95</v>
      </c>
      <c r="F12" s="145" t="s">
        <v>209</v>
      </c>
      <c r="G12" s="145" t="s">
        <v>210</v>
      </c>
      <c r="H12" s="20">
        <v>36012</v>
      </c>
      <c r="I12" s="20">
        <v>36012</v>
      </c>
      <c r="J12" s="20"/>
      <c r="K12" s="20"/>
      <c r="L12" s="20">
        <v>36012</v>
      </c>
      <c r="M12" s="20"/>
      <c r="N12" s="20"/>
      <c r="O12" s="20"/>
      <c r="P12" s="20"/>
      <c r="Q12" s="20"/>
      <c r="R12" s="20"/>
      <c r="S12" s="20"/>
      <c r="T12" s="20"/>
      <c r="U12" s="20"/>
      <c r="V12" s="20"/>
      <c r="W12" s="20"/>
    </row>
    <row customHeight="1" ht="21">
      <c r="A13" s="146"/>
      <c r="B13" s="145" t="s">
        <v>207</v>
      </c>
      <c r="C13" s="145" t="s">
        <v>208</v>
      </c>
      <c r="D13" s="145" t="s">
        <v>98</v>
      </c>
      <c r="E13" s="145" t="s">
        <v>95</v>
      </c>
      <c r="F13" s="145" t="s">
        <v>209</v>
      </c>
      <c r="G13" s="145" t="s">
        <v>210</v>
      </c>
      <c r="H13" s="20">
        <v>112464</v>
      </c>
      <c r="I13" s="20">
        <v>112464</v>
      </c>
      <c r="J13" s="20"/>
      <c r="K13" s="20"/>
      <c r="L13" s="20">
        <v>112464</v>
      </c>
      <c r="M13" s="20"/>
      <c r="N13" s="20"/>
      <c r="O13" s="20"/>
      <c r="P13" s="20"/>
      <c r="Q13" s="20"/>
      <c r="R13" s="20"/>
      <c r="S13" s="20"/>
      <c r="T13" s="20"/>
      <c r="U13" s="20"/>
      <c r="V13" s="20"/>
      <c r="W13" s="20"/>
    </row>
    <row customHeight="1" ht="21">
      <c r="A14" s="146"/>
      <c r="B14" s="145" t="s">
        <v>207</v>
      </c>
      <c r="C14" s="145" t="s">
        <v>208</v>
      </c>
      <c r="D14" s="145" t="s">
        <v>94</v>
      </c>
      <c r="E14" s="145" t="s">
        <v>95</v>
      </c>
      <c r="F14" s="145" t="s">
        <v>211</v>
      </c>
      <c r="G14" s="145" t="s">
        <v>212</v>
      </c>
      <c r="H14" s="20">
        <v>41052</v>
      </c>
      <c r="I14" s="20">
        <v>41052</v>
      </c>
      <c r="J14" s="20"/>
      <c r="K14" s="20"/>
      <c r="L14" s="20">
        <v>41052</v>
      </c>
      <c r="M14" s="20"/>
      <c r="N14" s="20"/>
      <c r="O14" s="20"/>
      <c r="P14" s="20"/>
      <c r="Q14" s="20"/>
      <c r="R14" s="20"/>
      <c r="S14" s="20"/>
      <c r="T14" s="20"/>
      <c r="U14" s="20"/>
      <c r="V14" s="20"/>
      <c r="W14" s="20"/>
    </row>
    <row customHeight="1" ht="21">
      <c r="A15" s="146"/>
      <c r="B15" s="145" t="s">
        <v>207</v>
      </c>
      <c r="C15" s="145" t="s">
        <v>208</v>
      </c>
      <c r="D15" s="145" t="s">
        <v>98</v>
      </c>
      <c r="E15" s="145" t="s">
        <v>95</v>
      </c>
      <c r="F15" s="145" t="s">
        <v>211</v>
      </c>
      <c r="G15" s="145" t="s">
        <v>212</v>
      </c>
      <c r="H15" s="20">
        <v>127056</v>
      </c>
      <c r="I15" s="20">
        <v>127056</v>
      </c>
      <c r="J15" s="20"/>
      <c r="K15" s="20"/>
      <c r="L15" s="20">
        <v>127056</v>
      </c>
      <c r="M15" s="20"/>
      <c r="N15" s="20"/>
      <c r="O15" s="20"/>
      <c r="P15" s="20"/>
      <c r="Q15" s="20"/>
      <c r="R15" s="20"/>
      <c r="S15" s="20"/>
      <c r="T15" s="20"/>
      <c r="U15" s="20"/>
      <c r="V15" s="20"/>
      <c r="W15" s="20"/>
    </row>
    <row customHeight="1" ht="21">
      <c r="A16" s="146"/>
      <c r="B16" s="145" t="s">
        <v>207</v>
      </c>
      <c r="C16" s="145" t="s">
        <v>208</v>
      </c>
      <c r="D16" s="145" t="s">
        <v>94</v>
      </c>
      <c r="E16" s="145" t="s">
        <v>95</v>
      </c>
      <c r="F16" s="145" t="s">
        <v>211</v>
      </c>
      <c r="G16" s="145" t="s">
        <v>212</v>
      </c>
      <c r="H16" s="20">
        <v>11400</v>
      </c>
      <c r="I16" s="20">
        <v>11400</v>
      </c>
      <c r="J16" s="20"/>
      <c r="K16" s="20"/>
      <c r="L16" s="20">
        <v>11400</v>
      </c>
      <c r="M16" s="20"/>
      <c r="N16" s="20"/>
      <c r="O16" s="20"/>
      <c r="P16" s="20"/>
      <c r="Q16" s="20"/>
      <c r="R16" s="20"/>
      <c r="S16" s="20"/>
      <c r="T16" s="20"/>
      <c r="U16" s="20"/>
      <c r="V16" s="20"/>
      <c r="W16" s="20"/>
    </row>
    <row customHeight="1" ht="21">
      <c r="A17" s="146"/>
      <c r="B17" s="145" t="s">
        <v>207</v>
      </c>
      <c r="C17" s="145" t="s">
        <v>208</v>
      </c>
      <c r="D17" s="145" t="s">
        <v>98</v>
      </c>
      <c r="E17" s="145" t="s">
        <v>95</v>
      </c>
      <c r="F17" s="145" t="s">
        <v>211</v>
      </c>
      <c r="G17" s="145" t="s">
        <v>212</v>
      </c>
      <c r="H17" s="20">
        <v>35100</v>
      </c>
      <c r="I17" s="20">
        <v>35100</v>
      </c>
      <c r="J17" s="20"/>
      <c r="K17" s="20"/>
      <c r="L17" s="20">
        <v>35100</v>
      </c>
      <c r="M17" s="20"/>
      <c r="N17" s="20"/>
      <c r="O17" s="20"/>
      <c r="P17" s="20"/>
      <c r="Q17" s="20"/>
      <c r="R17" s="20"/>
      <c r="S17" s="20"/>
      <c r="T17" s="20"/>
      <c r="U17" s="20"/>
      <c r="V17" s="20"/>
      <c r="W17" s="20"/>
    </row>
    <row customHeight="1" ht="21">
      <c r="A18" s="146"/>
      <c r="B18" s="145" t="s">
        <v>213</v>
      </c>
      <c r="C18" s="145" t="s">
        <v>214</v>
      </c>
      <c r="D18" s="145" t="s">
        <v>94</v>
      </c>
      <c r="E18" s="145" t="s">
        <v>95</v>
      </c>
      <c r="F18" s="145" t="s">
        <v>215</v>
      </c>
      <c r="G18" s="145" t="s">
        <v>216</v>
      </c>
      <c r="H18" s="20">
        <v>18600</v>
      </c>
      <c r="I18" s="20">
        <v>18600</v>
      </c>
      <c r="J18" s="20"/>
      <c r="K18" s="20"/>
      <c r="L18" s="20">
        <v>18600</v>
      </c>
      <c r="M18" s="20"/>
      <c r="N18" s="20"/>
      <c r="O18" s="20"/>
      <c r="P18" s="20"/>
      <c r="Q18" s="20"/>
      <c r="R18" s="20"/>
      <c r="S18" s="20"/>
      <c r="T18" s="20"/>
      <c r="U18" s="20"/>
      <c r="V18" s="20"/>
      <c r="W18" s="20"/>
    </row>
    <row customHeight="1" ht="21">
      <c r="A19" s="146"/>
      <c r="B19" s="145" t="s">
        <v>213</v>
      </c>
      <c r="C19" s="145" t="s">
        <v>214</v>
      </c>
      <c r="D19" s="145" t="s">
        <v>98</v>
      </c>
      <c r="E19" s="145" t="s">
        <v>95</v>
      </c>
      <c r="F19" s="145" t="s">
        <v>215</v>
      </c>
      <c r="G19" s="145" t="s">
        <v>216</v>
      </c>
      <c r="H19" s="20">
        <v>58440</v>
      </c>
      <c r="I19" s="20">
        <v>58440</v>
      </c>
      <c r="J19" s="20"/>
      <c r="K19" s="20"/>
      <c r="L19" s="20">
        <v>58440</v>
      </c>
      <c r="M19" s="20"/>
      <c r="N19" s="20"/>
      <c r="O19" s="20"/>
      <c r="P19" s="20"/>
      <c r="Q19" s="20"/>
      <c r="R19" s="20"/>
      <c r="S19" s="20"/>
      <c r="T19" s="20"/>
      <c r="U19" s="20"/>
      <c r="V19" s="20"/>
      <c r="W19" s="20"/>
    </row>
    <row customHeight="1" ht="21">
      <c r="A20" s="146"/>
      <c r="B20" s="145" t="s">
        <v>207</v>
      </c>
      <c r="C20" s="145" t="s">
        <v>208</v>
      </c>
      <c r="D20" s="145" t="s">
        <v>94</v>
      </c>
      <c r="E20" s="145" t="s">
        <v>95</v>
      </c>
      <c r="F20" s="145" t="s">
        <v>215</v>
      </c>
      <c r="G20" s="145" t="s">
        <v>216</v>
      </c>
      <c r="H20" s="20">
        <v>3001</v>
      </c>
      <c r="I20" s="20">
        <v>3001</v>
      </c>
      <c r="J20" s="20"/>
      <c r="K20" s="20"/>
      <c r="L20" s="20">
        <v>3001</v>
      </c>
      <c r="M20" s="20"/>
      <c r="N20" s="20"/>
      <c r="O20" s="20"/>
      <c r="P20" s="20"/>
      <c r="Q20" s="20"/>
      <c r="R20" s="20"/>
      <c r="S20" s="20"/>
      <c r="T20" s="20"/>
      <c r="U20" s="20"/>
      <c r="V20" s="20"/>
      <c r="W20" s="20"/>
    </row>
    <row customHeight="1" ht="21">
      <c r="A21" s="146"/>
      <c r="B21" s="145" t="s">
        <v>207</v>
      </c>
      <c r="C21" s="145" t="s">
        <v>208</v>
      </c>
      <c r="D21" s="145" t="s">
        <v>98</v>
      </c>
      <c r="E21" s="145" t="s">
        <v>95</v>
      </c>
      <c r="F21" s="145" t="s">
        <v>215</v>
      </c>
      <c r="G21" s="145" t="s">
        <v>216</v>
      </c>
      <c r="H21" s="20">
        <v>9372</v>
      </c>
      <c r="I21" s="20">
        <v>9372</v>
      </c>
      <c r="J21" s="20"/>
      <c r="K21" s="20"/>
      <c r="L21" s="20">
        <v>9372</v>
      </c>
      <c r="M21" s="20"/>
      <c r="N21" s="20"/>
      <c r="O21" s="20"/>
      <c r="P21" s="20"/>
      <c r="Q21" s="20"/>
      <c r="R21" s="20"/>
      <c r="S21" s="20"/>
      <c r="T21" s="20"/>
      <c r="U21" s="20"/>
      <c r="V21" s="20"/>
      <c r="W21" s="20"/>
    </row>
    <row customHeight="1" ht="21">
      <c r="A22" s="146"/>
      <c r="B22" s="145" t="s">
        <v>207</v>
      </c>
      <c r="C22" s="145" t="s">
        <v>208</v>
      </c>
      <c r="D22" s="145" t="s">
        <v>98</v>
      </c>
      <c r="E22" s="145" t="s">
        <v>95</v>
      </c>
      <c r="F22" s="145" t="s">
        <v>215</v>
      </c>
      <c r="G22" s="145" t="s">
        <v>216</v>
      </c>
      <c r="H22" s="20">
        <v>4500</v>
      </c>
      <c r="I22" s="20">
        <v>4500</v>
      </c>
      <c r="J22" s="20"/>
      <c r="K22" s="20"/>
      <c r="L22" s="20">
        <v>4500</v>
      </c>
      <c r="M22" s="20"/>
      <c r="N22" s="20"/>
      <c r="O22" s="20"/>
      <c r="P22" s="20"/>
      <c r="Q22" s="20"/>
      <c r="R22" s="20"/>
      <c r="S22" s="20"/>
      <c r="T22" s="20"/>
      <c r="U22" s="20"/>
      <c r="V22" s="20"/>
      <c r="W22" s="20"/>
    </row>
    <row customHeight="1" ht="21">
      <c r="A23" s="146"/>
      <c r="B23" s="145" t="s">
        <v>217</v>
      </c>
      <c r="C23" s="145" t="s">
        <v>218</v>
      </c>
      <c r="D23" s="145" t="s">
        <v>108</v>
      </c>
      <c r="E23" s="145" t="s">
        <v>109</v>
      </c>
      <c r="F23" s="145" t="s">
        <v>219</v>
      </c>
      <c r="G23" s="145" t="s">
        <v>220</v>
      </c>
      <c r="H23" s="20">
        <v>62979.84</v>
      </c>
      <c r="I23" s="20">
        <v>62979.84</v>
      </c>
      <c r="J23" s="20"/>
      <c r="K23" s="20"/>
      <c r="L23" s="20">
        <v>62979.84</v>
      </c>
      <c r="M23" s="20"/>
      <c r="N23" s="20"/>
      <c r="O23" s="20"/>
      <c r="P23" s="20"/>
      <c r="Q23" s="20"/>
      <c r="R23" s="20"/>
      <c r="S23" s="20"/>
      <c r="T23" s="20"/>
      <c r="U23" s="20"/>
      <c r="V23" s="20"/>
      <c r="W23" s="20"/>
    </row>
    <row customHeight="1" ht="21">
      <c r="A24" s="146"/>
      <c r="B24" s="145" t="s">
        <v>217</v>
      </c>
      <c r="C24" s="145" t="s">
        <v>218</v>
      </c>
      <c r="D24" s="145" t="s">
        <v>221</v>
      </c>
      <c r="E24" s="145" t="s">
        <v>222</v>
      </c>
      <c r="F24" s="145" t="s">
        <v>223</v>
      </c>
      <c r="G24" s="145" t="s">
        <v>224</v>
      </c>
      <c r="H24" s="20"/>
      <c r="I24" s="20"/>
      <c r="J24" s="20"/>
      <c r="K24" s="20"/>
      <c r="L24" s="20"/>
      <c r="M24" s="20"/>
      <c r="N24" s="20"/>
      <c r="O24" s="20"/>
      <c r="P24" s="20"/>
      <c r="Q24" s="20"/>
      <c r="R24" s="20"/>
      <c r="S24" s="20"/>
      <c r="T24" s="20"/>
      <c r="U24" s="20"/>
      <c r="V24" s="20"/>
      <c r="W24" s="20"/>
    </row>
    <row customHeight="1" ht="21">
      <c r="A25" s="146"/>
      <c r="B25" s="145" t="s">
        <v>217</v>
      </c>
      <c r="C25" s="145" t="s">
        <v>218</v>
      </c>
      <c r="D25" s="145" t="s">
        <v>225</v>
      </c>
      <c r="E25" s="145" t="s">
        <v>226</v>
      </c>
      <c r="F25" s="145" t="s">
        <v>227</v>
      </c>
      <c r="G25" s="145" t="s">
        <v>228</v>
      </c>
      <c r="H25" s="20"/>
      <c r="I25" s="20"/>
      <c r="J25" s="20"/>
      <c r="K25" s="20"/>
      <c r="L25" s="20"/>
      <c r="M25" s="20"/>
      <c r="N25" s="20"/>
      <c r="O25" s="20"/>
      <c r="P25" s="20"/>
      <c r="Q25" s="20"/>
      <c r="R25" s="20"/>
      <c r="S25" s="20"/>
      <c r="T25" s="20"/>
      <c r="U25" s="20"/>
      <c r="V25" s="20"/>
      <c r="W25" s="20"/>
    </row>
    <row customHeight="1" ht="21">
      <c r="A26" s="146"/>
      <c r="B26" s="145" t="s">
        <v>217</v>
      </c>
      <c r="C26" s="145" t="s">
        <v>218</v>
      </c>
      <c r="D26" s="145" t="s">
        <v>114</v>
      </c>
      <c r="E26" s="145" t="s">
        <v>115</v>
      </c>
      <c r="F26" s="145" t="s">
        <v>227</v>
      </c>
      <c r="G26" s="145" t="s">
        <v>228</v>
      </c>
      <c r="H26" s="20">
        <v>27947.3</v>
      </c>
      <c r="I26" s="20">
        <v>27947.3</v>
      </c>
      <c r="J26" s="20"/>
      <c r="K26" s="20"/>
      <c r="L26" s="20">
        <v>27947.3</v>
      </c>
      <c r="M26" s="20"/>
      <c r="N26" s="20"/>
      <c r="O26" s="20"/>
      <c r="P26" s="20"/>
      <c r="Q26" s="20"/>
      <c r="R26" s="20"/>
      <c r="S26" s="20"/>
      <c r="T26" s="20"/>
      <c r="U26" s="20"/>
      <c r="V26" s="20"/>
      <c r="W26" s="20"/>
    </row>
    <row customHeight="1" ht="21">
      <c r="A27" s="146"/>
      <c r="B27" s="145" t="s">
        <v>217</v>
      </c>
      <c r="C27" s="145" t="s">
        <v>218</v>
      </c>
      <c r="D27" s="145" t="s">
        <v>116</v>
      </c>
      <c r="E27" s="145" t="s">
        <v>117</v>
      </c>
      <c r="F27" s="145" t="s">
        <v>229</v>
      </c>
      <c r="G27" s="145" t="s">
        <v>230</v>
      </c>
      <c r="H27" s="20">
        <v>912</v>
      </c>
      <c r="I27" s="20">
        <v>912</v>
      </c>
      <c r="J27" s="20"/>
      <c r="K27" s="20"/>
      <c r="L27" s="20">
        <v>912</v>
      </c>
      <c r="M27" s="20"/>
      <c r="N27" s="20"/>
      <c r="O27" s="20"/>
      <c r="P27" s="20"/>
      <c r="Q27" s="20"/>
      <c r="R27" s="20"/>
      <c r="S27" s="20"/>
      <c r="T27" s="20"/>
      <c r="U27" s="20"/>
      <c r="V27" s="20"/>
      <c r="W27" s="20"/>
    </row>
    <row customHeight="1" ht="21">
      <c r="A28" s="146"/>
      <c r="B28" s="145" t="s">
        <v>217</v>
      </c>
      <c r="C28" s="145" t="s">
        <v>218</v>
      </c>
      <c r="D28" s="145" t="s">
        <v>98</v>
      </c>
      <c r="E28" s="145" t="s">
        <v>95</v>
      </c>
      <c r="F28" s="145" t="s">
        <v>229</v>
      </c>
      <c r="G28" s="145" t="s">
        <v>230</v>
      </c>
      <c r="H28" s="20">
        <v>502.4</v>
      </c>
      <c r="I28" s="20">
        <v>502.4</v>
      </c>
      <c r="J28" s="20"/>
      <c r="K28" s="20"/>
      <c r="L28" s="20">
        <v>502.4</v>
      </c>
      <c r="M28" s="20"/>
      <c r="N28" s="20"/>
      <c r="O28" s="20"/>
      <c r="P28" s="20"/>
      <c r="Q28" s="20"/>
      <c r="R28" s="20"/>
      <c r="S28" s="20"/>
      <c r="T28" s="20"/>
      <c r="U28" s="20"/>
      <c r="V28" s="20"/>
      <c r="W28" s="20"/>
    </row>
    <row customHeight="1" ht="21">
      <c r="A29" s="146"/>
      <c r="B29" s="145" t="s">
        <v>217</v>
      </c>
      <c r="C29" s="145" t="s">
        <v>218</v>
      </c>
      <c r="D29" s="145" t="s">
        <v>116</v>
      </c>
      <c r="E29" s="145" t="s">
        <v>117</v>
      </c>
      <c r="F29" s="145" t="s">
        <v>229</v>
      </c>
      <c r="G29" s="145" t="s">
        <v>230</v>
      </c>
      <c r="H29" s="20">
        <v>787.25</v>
      </c>
      <c r="I29" s="20">
        <v>787.25</v>
      </c>
      <c r="J29" s="20"/>
      <c r="K29" s="20"/>
      <c r="L29" s="20">
        <v>787.25</v>
      </c>
      <c r="M29" s="20"/>
      <c r="N29" s="20"/>
      <c r="O29" s="20"/>
      <c r="P29" s="20"/>
      <c r="Q29" s="20"/>
      <c r="R29" s="20"/>
      <c r="S29" s="20"/>
      <c r="T29" s="20"/>
      <c r="U29" s="20"/>
      <c r="V29" s="20"/>
      <c r="W29" s="20"/>
    </row>
    <row customHeight="1" ht="21">
      <c r="A30" s="146"/>
      <c r="B30" s="145" t="s">
        <v>231</v>
      </c>
      <c r="C30" s="145" t="s">
        <v>123</v>
      </c>
      <c r="D30" s="145" t="s">
        <v>122</v>
      </c>
      <c r="E30" s="145" t="s">
        <v>123</v>
      </c>
      <c r="F30" s="145" t="s">
        <v>232</v>
      </c>
      <c r="G30" s="145" t="s">
        <v>123</v>
      </c>
      <c r="H30" s="20">
        <v>47234.88</v>
      </c>
      <c r="I30" s="20">
        <v>47234.88</v>
      </c>
      <c r="J30" s="20"/>
      <c r="K30" s="20"/>
      <c r="L30" s="20">
        <v>47234.88</v>
      </c>
      <c r="M30" s="20"/>
      <c r="N30" s="20"/>
      <c r="O30" s="20"/>
      <c r="P30" s="20"/>
      <c r="Q30" s="20"/>
      <c r="R30" s="20"/>
      <c r="S30" s="20"/>
      <c r="T30" s="20"/>
      <c r="U30" s="20"/>
      <c r="V30" s="20"/>
      <c r="W30" s="20"/>
    </row>
    <row customHeight="1" ht="21">
      <c r="A31" s="146"/>
      <c r="B31" s="145" t="s">
        <v>233</v>
      </c>
      <c r="C31" s="145" t="s">
        <v>234</v>
      </c>
      <c r="D31" s="145" t="s">
        <v>94</v>
      </c>
      <c r="E31" s="145" t="s">
        <v>95</v>
      </c>
      <c r="F31" s="145" t="s">
        <v>235</v>
      </c>
      <c r="G31" s="145" t="s">
        <v>236</v>
      </c>
      <c r="H31" s="20"/>
      <c r="I31" s="20"/>
      <c r="J31" s="20"/>
      <c r="K31" s="20"/>
      <c r="L31" s="20"/>
      <c r="M31" s="20"/>
      <c r="N31" s="20"/>
      <c r="O31" s="20"/>
      <c r="P31" s="20"/>
      <c r="Q31" s="20"/>
      <c r="R31" s="20"/>
      <c r="S31" s="20"/>
      <c r="T31" s="20"/>
      <c r="U31" s="20"/>
      <c r="V31" s="20"/>
      <c r="W31" s="20"/>
    </row>
    <row customHeight="1" ht="21">
      <c r="A32" s="146"/>
      <c r="B32" s="145" t="s">
        <v>233</v>
      </c>
      <c r="C32" s="145" t="s">
        <v>234</v>
      </c>
      <c r="D32" s="145" t="s">
        <v>98</v>
      </c>
      <c r="E32" s="145" t="s">
        <v>95</v>
      </c>
      <c r="F32" s="145" t="s">
        <v>235</v>
      </c>
      <c r="G32" s="145" t="s">
        <v>236</v>
      </c>
      <c r="H32" s="20"/>
      <c r="I32" s="20"/>
      <c r="J32" s="20"/>
      <c r="K32" s="20"/>
      <c r="L32" s="20"/>
      <c r="M32" s="20"/>
      <c r="N32" s="20"/>
      <c r="O32" s="20"/>
      <c r="P32" s="20"/>
      <c r="Q32" s="20"/>
      <c r="R32" s="20"/>
      <c r="S32" s="20"/>
      <c r="T32" s="20"/>
      <c r="U32" s="20"/>
      <c r="V32" s="20"/>
      <c r="W32" s="20"/>
    </row>
    <row customHeight="1" ht="21">
      <c r="A33" s="146"/>
      <c r="B33" s="145" t="s">
        <v>233</v>
      </c>
      <c r="C33" s="145" t="s">
        <v>234</v>
      </c>
      <c r="D33" s="145" t="s">
        <v>94</v>
      </c>
      <c r="E33" s="145" t="s">
        <v>95</v>
      </c>
      <c r="F33" s="145" t="s">
        <v>237</v>
      </c>
      <c r="G33" s="145" t="s">
        <v>238</v>
      </c>
      <c r="H33" s="20">
        <v>1000</v>
      </c>
      <c r="I33" s="20">
        <v>1000</v>
      </c>
      <c r="J33" s="20"/>
      <c r="K33" s="20"/>
      <c r="L33" s="20">
        <v>1000</v>
      </c>
      <c r="M33" s="20"/>
      <c r="N33" s="20"/>
      <c r="O33" s="20"/>
      <c r="P33" s="20"/>
      <c r="Q33" s="20"/>
      <c r="R33" s="20"/>
      <c r="S33" s="20"/>
      <c r="T33" s="20"/>
      <c r="U33" s="20"/>
      <c r="V33" s="20"/>
      <c r="W33" s="20"/>
    </row>
    <row customHeight="1" ht="21">
      <c r="A34" s="146"/>
      <c r="B34" s="145" t="s">
        <v>233</v>
      </c>
      <c r="C34" s="145" t="s">
        <v>234</v>
      </c>
      <c r="D34" s="145" t="s">
        <v>94</v>
      </c>
      <c r="E34" s="145" t="s">
        <v>95</v>
      </c>
      <c r="F34" s="145" t="s">
        <v>239</v>
      </c>
      <c r="G34" s="145" t="s">
        <v>240</v>
      </c>
      <c r="H34" s="20">
        <v>1000</v>
      </c>
      <c r="I34" s="20">
        <v>1000</v>
      </c>
      <c r="J34" s="20"/>
      <c r="K34" s="20"/>
      <c r="L34" s="20">
        <v>1000</v>
      </c>
      <c r="M34" s="20"/>
      <c r="N34" s="20"/>
      <c r="O34" s="20"/>
      <c r="P34" s="20"/>
      <c r="Q34" s="20"/>
      <c r="R34" s="20"/>
      <c r="S34" s="20"/>
      <c r="T34" s="20"/>
      <c r="U34" s="20"/>
      <c r="V34" s="20"/>
      <c r="W34" s="20"/>
    </row>
    <row customHeight="1" ht="21">
      <c r="A35" s="146"/>
      <c r="B35" s="145" t="s">
        <v>233</v>
      </c>
      <c r="C35" s="145" t="s">
        <v>234</v>
      </c>
      <c r="D35" s="145" t="s">
        <v>94</v>
      </c>
      <c r="E35" s="145" t="s">
        <v>95</v>
      </c>
      <c r="F35" s="145" t="s">
        <v>241</v>
      </c>
      <c r="G35" s="145" t="s">
        <v>242</v>
      </c>
      <c r="H35" s="20">
        <v>700</v>
      </c>
      <c r="I35" s="20">
        <v>700</v>
      </c>
      <c r="J35" s="20"/>
      <c r="K35" s="20"/>
      <c r="L35" s="20">
        <v>700</v>
      </c>
      <c r="M35" s="20"/>
      <c r="N35" s="20"/>
      <c r="O35" s="20"/>
      <c r="P35" s="20"/>
      <c r="Q35" s="20"/>
      <c r="R35" s="20"/>
      <c r="S35" s="20"/>
      <c r="T35" s="20"/>
      <c r="U35" s="20"/>
      <c r="V35" s="20"/>
      <c r="W35" s="20"/>
    </row>
    <row customHeight="1" ht="21">
      <c r="A36" s="146"/>
      <c r="B36" s="145" t="s">
        <v>233</v>
      </c>
      <c r="C36" s="145" t="s">
        <v>234</v>
      </c>
      <c r="D36" s="145" t="s">
        <v>98</v>
      </c>
      <c r="E36" s="145" t="s">
        <v>95</v>
      </c>
      <c r="F36" s="145" t="s">
        <v>235</v>
      </c>
      <c r="G36" s="145" t="s">
        <v>236</v>
      </c>
      <c r="H36" s="20">
        <v>3100</v>
      </c>
      <c r="I36" s="20">
        <v>3100</v>
      </c>
      <c r="J36" s="20"/>
      <c r="K36" s="20"/>
      <c r="L36" s="20">
        <v>3100</v>
      </c>
      <c r="M36" s="20"/>
      <c r="N36" s="20"/>
      <c r="O36" s="20"/>
      <c r="P36" s="20"/>
      <c r="Q36" s="20"/>
      <c r="R36" s="20"/>
      <c r="S36" s="20"/>
      <c r="T36" s="20"/>
      <c r="U36" s="20"/>
      <c r="V36" s="20"/>
      <c r="W36" s="20"/>
    </row>
    <row customHeight="1" ht="21">
      <c r="A37" s="146"/>
      <c r="B37" s="145" t="s">
        <v>243</v>
      </c>
      <c r="C37" s="145" t="s">
        <v>244</v>
      </c>
      <c r="D37" s="145" t="s">
        <v>98</v>
      </c>
      <c r="E37" s="145" t="s">
        <v>95</v>
      </c>
      <c r="F37" s="145" t="s">
        <v>245</v>
      </c>
      <c r="G37" s="145" t="s">
        <v>181</v>
      </c>
      <c r="H37" s="20">
        <v>1000</v>
      </c>
      <c r="I37" s="20">
        <v>1000</v>
      </c>
      <c r="J37" s="20"/>
      <c r="K37" s="20"/>
      <c r="L37" s="20">
        <v>1000</v>
      </c>
      <c r="M37" s="20"/>
      <c r="N37" s="20"/>
      <c r="O37" s="20"/>
      <c r="P37" s="20"/>
      <c r="Q37" s="20"/>
      <c r="R37" s="20"/>
      <c r="S37" s="20"/>
      <c r="T37" s="20"/>
      <c r="U37" s="20"/>
      <c r="V37" s="20"/>
      <c r="W37" s="20"/>
    </row>
    <row customHeight="1" ht="21">
      <c r="A38" s="146"/>
      <c r="B38" s="145" t="s">
        <v>233</v>
      </c>
      <c r="C38" s="145" t="s">
        <v>234</v>
      </c>
      <c r="D38" s="145" t="s">
        <v>98</v>
      </c>
      <c r="E38" s="145" t="s">
        <v>95</v>
      </c>
      <c r="F38" s="145" t="s">
        <v>241</v>
      </c>
      <c r="G38" s="145" t="s">
        <v>242</v>
      </c>
      <c r="H38" s="20">
        <v>4000</v>
      </c>
      <c r="I38" s="20">
        <v>4000</v>
      </c>
      <c r="J38" s="20"/>
      <c r="K38" s="20"/>
      <c r="L38" s="20">
        <v>4000</v>
      </c>
      <c r="M38" s="20"/>
      <c r="N38" s="20"/>
      <c r="O38" s="20"/>
      <c r="P38" s="20"/>
      <c r="Q38" s="20"/>
      <c r="R38" s="20"/>
      <c r="S38" s="20"/>
      <c r="T38" s="20"/>
      <c r="U38" s="20"/>
      <c r="V38" s="20"/>
      <c r="W38" s="20"/>
    </row>
    <row customHeight="1" ht="21">
      <c r="A39" s="146"/>
      <c r="B39" s="145" t="s">
        <v>246</v>
      </c>
      <c r="C39" s="145" t="s">
        <v>247</v>
      </c>
      <c r="D39" s="145" t="s">
        <v>94</v>
      </c>
      <c r="E39" s="145" t="s">
        <v>95</v>
      </c>
      <c r="F39" s="145" t="s">
        <v>248</v>
      </c>
      <c r="G39" s="145" t="s">
        <v>249</v>
      </c>
      <c r="H39" s="20">
        <v>540.18</v>
      </c>
      <c r="I39" s="20">
        <v>540.18</v>
      </c>
      <c r="J39" s="20"/>
      <c r="K39" s="20"/>
      <c r="L39" s="20">
        <v>540.18</v>
      </c>
      <c r="M39" s="20"/>
      <c r="N39" s="20"/>
      <c r="O39" s="20"/>
      <c r="P39" s="20"/>
      <c r="Q39" s="20"/>
      <c r="R39" s="20"/>
      <c r="S39" s="20"/>
      <c r="T39" s="20"/>
      <c r="U39" s="20"/>
      <c r="V39" s="20"/>
      <c r="W39" s="20"/>
    </row>
    <row customHeight="1" ht="21">
      <c r="A40" s="146"/>
      <c r="B40" s="145" t="s">
        <v>246</v>
      </c>
      <c r="C40" s="145" t="s">
        <v>247</v>
      </c>
      <c r="D40" s="145" t="s">
        <v>98</v>
      </c>
      <c r="E40" s="145" t="s">
        <v>95</v>
      </c>
      <c r="F40" s="145" t="s">
        <v>248</v>
      </c>
      <c r="G40" s="145" t="s">
        <v>249</v>
      </c>
      <c r="H40" s="20">
        <v>1686.96</v>
      </c>
      <c r="I40" s="20">
        <v>1686.96</v>
      </c>
      <c r="J40" s="20"/>
      <c r="K40" s="20"/>
      <c r="L40" s="20">
        <v>1686.96</v>
      </c>
      <c r="M40" s="20"/>
      <c r="N40" s="20"/>
      <c r="O40" s="20"/>
      <c r="P40" s="20"/>
      <c r="Q40" s="20"/>
      <c r="R40" s="20"/>
      <c r="S40" s="20"/>
      <c r="T40" s="20"/>
      <c r="U40" s="20"/>
      <c r="V40" s="20"/>
      <c r="W40" s="20"/>
    </row>
    <row customHeight="1" ht="21">
      <c r="A41" s="146"/>
      <c r="B41" s="145" t="s">
        <v>250</v>
      </c>
      <c r="C41" s="145" t="s">
        <v>251</v>
      </c>
      <c r="D41" s="145" t="s">
        <v>94</v>
      </c>
      <c r="E41" s="145" t="s">
        <v>95</v>
      </c>
      <c r="F41" s="145" t="s">
        <v>252</v>
      </c>
      <c r="G41" s="145" t="s">
        <v>251</v>
      </c>
      <c r="H41" s="20">
        <v>1475.28</v>
      </c>
      <c r="I41" s="20">
        <v>1475.28</v>
      </c>
      <c r="J41" s="20"/>
      <c r="K41" s="20"/>
      <c r="L41" s="20">
        <v>1475.28</v>
      </c>
      <c r="M41" s="20"/>
      <c r="N41" s="20"/>
      <c r="O41" s="20"/>
      <c r="P41" s="20"/>
      <c r="Q41" s="20"/>
      <c r="R41" s="20"/>
      <c r="S41" s="20"/>
      <c r="T41" s="20"/>
      <c r="U41" s="20"/>
      <c r="V41" s="20"/>
      <c r="W41" s="20"/>
    </row>
    <row customHeight="1" ht="21">
      <c r="A42" s="146"/>
      <c r="B42" s="145" t="s">
        <v>250</v>
      </c>
      <c r="C42" s="145" t="s">
        <v>251</v>
      </c>
      <c r="D42" s="145" t="s">
        <v>98</v>
      </c>
      <c r="E42" s="145" t="s">
        <v>95</v>
      </c>
      <c r="F42" s="145" t="s">
        <v>252</v>
      </c>
      <c r="G42" s="145" t="s">
        <v>251</v>
      </c>
      <c r="H42" s="20">
        <v>4605.6</v>
      </c>
      <c r="I42" s="20">
        <v>4605.6</v>
      </c>
      <c r="J42" s="20"/>
      <c r="K42" s="20"/>
      <c r="L42" s="20">
        <v>4605.6</v>
      </c>
      <c r="M42" s="20"/>
      <c r="N42" s="20"/>
      <c r="O42" s="20"/>
      <c r="P42" s="20"/>
      <c r="Q42" s="20"/>
      <c r="R42" s="20"/>
      <c r="S42" s="20"/>
      <c r="T42" s="20"/>
      <c r="U42" s="20"/>
      <c r="V42" s="20"/>
      <c r="W42" s="20"/>
    </row>
    <row customHeight="1" ht="21">
      <c r="A43" s="146"/>
      <c r="B43" s="145" t="s">
        <v>253</v>
      </c>
      <c r="C43" s="145" t="s">
        <v>254</v>
      </c>
      <c r="D43" s="145" t="s">
        <v>98</v>
      </c>
      <c r="E43" s="145" t="s">
        <v>95</v>
      </c>
      <c r="F43" s="145" t="s">
        <v>255</v>
      </c>
      <c r="G43" s="145" t="s">
        <v>254</v>
      </c>
      <c r="H43" s="20">
        <v>18000</v>
      </c>
      <c r="I43" s="20">
        <v>18000</v>
      </c>
      <c r="J43" s="20"/>
      <c r="K43" s="20"/>
      <c r="L43" s="20">
        <v>18000</v>
      </c>
      <c r="M43" s="20"/>
      <c r="N43" s="20"/>
      <c r="O43" s="20"/>
      <c r="P43" s="20"/>
      <c r="Q43" s="20"/>
      <c r="R43" s="20"/>
      <c r="S43" s="20"/>
      <c r="T43" s="20"/>
      <c r="U43" s="20"/>
      <c r="V43" s="20"/>
      <c r="W43" s="20"/>
    </row>
    <row customHeight="1" ht="21">
      <c r="A44" s="146"/>
      <c r="B44" s="145" t="s">
        <v>256</v>
      </c>
      <c r="C44" s="145" t="s">
        <v>257</v>
      </c>
      <c r="D44" s="145" t="s">
        <v>94</v>
      </c>
      <c r="E44" s="145" t="s">
        <v>95</v>
      </c>
      <c r="F44" s="145" t="s">
        <v>258</v>
      </c>
      <c r="G44" s="145" t="s">
        <v>259</v>
      </c>
      <c r="H44" s="20">
        <v>9000</v>
      </c>
      <c r="I44" s="20">
        <v>9000</v>
      </c>
      <c r="J44" s="20"/>
      <c r="K44" s="20"/>
      <c r="L44" s="20">
        <v>9000</v>
      </c>
      <c r="M44" s="20"/>
      <c r="N44" s="20"/>
      <c r="O44" s="20"/>
      <c r="P44" s="20"/>
      <c r="Q44" s="20"/>
      <c r="R44" s="20"/>
      <c r="S44" s="20"/>
      <c r="T44" s="20"/>
      <c r="U44" s="20"/>
      <c r="V44" s="20"/>
      <c r="W44" s="20"/>
    </row>
    <row customHeight="1" ht="21">
      <c r="A45" s="146"/>
      <c r="B45" s="145" t="s">
        <v>256</v>
      </c>
      <c r="C45" s="145" t="s">
        <v>257</v>
      </c>
      <c r="D45" s="145" t="s">
        <v>98</v>
      </c>
      <c r="E45" s="145" t="s">
        <v>95</v>
      </c>
      <c r="F45" s="145" t="s">
        <v>258</v>
      </c>
      <c r="G45" s="145" t="s">
        <v>259</v>
      </c>
      <c r="H45" s="20">
        <v>25800</v>
      </c>
      <c r="I45" s="20">
        <v>25800</v>
      </c>
      <c r="J45" s="20"/>
      <c r="K45" s="20"/>
      <c r="L45" s="20">
        <v>25800</v>
      </c>
      <c r="M45" s="20"/>
      <c r="N45" s="20"/>
      <c r="O45" s="20"/>
      <c r="P45" s="20"/>
      <c r="Q45" s="20"/>
      <c r="R45" s="20"/>
      <c r="S45" s="20"/>
      <c r="T45" s="20"/>
      <c r="U45" s="20"/>
      <c r="V45" s="20"/>
      <c r="W45" s="20"/>
    </row>
    <row customHeight="1" ht="21">
      <c r="A46" s="146"/>
      <c r="B46" s="145" t="s">
        <v>260</v>
      </c>
      <c r="C46" s="145" t="s">
        <v>261</v>
      </c>
      <c r="D46" s="145" t="s">
        <v>99</v>
      </c>
      <c r="E46" s="145" t="s">
        <v>100</v>
      </c>
      <c r="F46" s="145" t="s">
        <v>262</v>
      </c>
      <c r="G46" s="145" t="s">
        <v>263</v>
      </c>
      <c r="H46" s="20">
        <v>2209050.84</v>
      </c>
      <c r="I46" s="20">
        <v>2209050.84</v>
      </c>
      <c r="J46" s="20"/>
      <c r="K46" s="20"/>
      <c r="L46" s="20">
        <v>2209050.84</v>
      </c>
      <c r="M46" s="20"/>
      <c r="N46" s="20"/>
      <c r="O46" s="20"/>
      <c r="P46" s="20"/>
      <c r="Q46" s="20"/>
      <c r="R46" s="20"/>
      <c r="S46" s="20"/>
      <c r="T46" s="20"/>
      <c r="U46" s="20"/>
      <c r="V46" s="20"/>
      <c r="W46" s="20"/>
    </row>
    <row customHeight="1" ht="21">
      <c r="A47" s="147" t="s">
        <v>124</v>
      </c>
      <c r="B47" s="148"/>
      <c r="C47" s="148"/>
      <c r="D47" s="148"/>
      <c r="E47" s="148"/>
      <c r="F47" s="148"/>
      <c r="G47" s="149"/>
      <c r="H47" s="20">
        <v>2878319.53</v>
      </c>
      <c r="I47" s="20">
        <v>2878319.53</v>
      </c>
      <c r="J47" s="20"/>
      <c r="K47" s="20"/>
      <c r="L47" s="20">
        <v>2878319.53</v>
      </c>
      <c r="M47" s="20"/>
      <c r="N47" s="20"/>
      <c r="O47" s="20"/>
      <c r="P47" s="20"/>
      <c r="Q47" s="20"/>
      <c r="R47" s="20"/>
      <c r="S47" s="20"/>
      <c r="T47" s="20"/>
      <c r="U47" s="20"/>
      <c r="V47" s="20"/>
      <c r="W47" s="20"/>
    </row>
  </sheetData>
  <mergeCells count="30">
    <mergeCell ref="A3:W3"/>
    <mergeCell ref="A4:G4"/>
    <mergeCell ref="A5:A8"/>
    <mergeCell ref="B5:B8"/>
    <mergeCell ref="C5:C8"/>
    <mergeCell ref="D5:D8"/>
    <mergeCell ref="E5:E8"/>
    <mergeCell ref="F5:F8"/>
    <mergeCell ref="G5:G8"/>
    <mergeCell ref="I6:M6"/>
    <mergeCell ref="Q6:Q8"/>
    <mergeCell ref="R6:W6"/>
    <mergeCell ref="V7:V8"/>
    <mergeCell ref="W7:W8"/>
    <mergeCell ref="A47:G47"/>
    <mergeCell ref="H5:W5"/>
    <mergeCell ref="H6:H8"/>
    <mergeCell ref="J7:J8"/>
    <mergeCell ref="K7:K8"/>
    <mergeCell ref="L7:L8"/>
    <mergeCell ref="M7:M8"/>
    <mergeCell ref="R7:R8"/>
    <mergeCell ref="N7:N8"/>
    <mergeCell ref="O7:O8"/>
    <mergeCell ref="P7:P8"/>
    <mergeCell ref="N6:P6"/>
    <mergeCell ref="S7:S8"/>
    <mergeCell ref="T7:T8"/>
    <mergeCell ref="U7:U8"/>
    <mergeCell ref="I7:I8"/>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07A0D-52CC-A1F3-D12E-7298880D7209}" mc:Ignorable="x14ac xr xr2 xr3">
  <sheetPr>
    <outlinePr summaryRight="0" summaryBelow="0"/>
    <pageSetUpPr fitToPage="1"/>
  </sheetPr>
  <dimension ref="A1:W20"/>
  <sheetViews>
    <sheetView topLeftCell="A1" showZeros="0" workbookViewId="0" tabSelected="1">
      <pane ySplit="1" topLeftCell="A10" activePane="bottomLeft" state="frozen"/>
      <selection pane="bottomLeft" activeCell="A1" sqref="A1"/>
    </sheetView>
  </sheetViews>
  <sheetFormatPr defaultColWidth="9.140625" customHeight="1" defaultRowHeight="14.25"/>
  <cols>
    <col min="1" max="1" width="12.421875" customWidth="1"/>
    <col min="2" max="2" width="30.44140625" customWidth="1"/>
    <col min="3" max="3" width="32.8515625" customWidth="1"/>
    <col min="4" max="4" width="23.8515625" customWidth="1"/>
    <col min="5" max="5" width="11.140625" customWidth="1"/>
    <col min="6" max="6" width="17.7109375" customWidth="1"/>
    <col min="7" max="7" width="9.8515625" customWidth="1"/>
    <col min="8" max="8" width="17.7109375" customWidth="1"/>
    <col min="9" max="21" width="19.140625" customWidth="1"/>
    <col min="22" max="23" width="19.28125" customWidth="1"/>
  </cols>
  <sheetData>
    <row customHeight="1" ht="14.25">
      <c r="A1" s="8"/>
      <c r="B1" s="8"/>
      <c r="C1" s="8"/>
      <c r="D1" s="8"/>
      <c r="E1" s="8"/>
      <c r="F1" s="8"/>
      <c r="G1" s="8"/>
      <c r="H1" s="8"/>
      <c r="I1" s="8"/>
      <c r="J1" s="8"/>
      <c r="K1" s="8"/>
      <c r="L1" s="8"/>
      <c r="M1" s="8"/>
      <c r="N1" s="8"/>
      <c r="O1" s="8"/>
      <c r="P1" s="8"/>
      <c r="Q1" s="8"/>
      <c r="R1" s="8"/>
      <c r="S1" s="8"/>
      <c r="T1" s="8"/>
      <c r="U1" s="8"/>
      <c r="V1" s="8"/>
      <c r="W1" s="8"/>
    </row>
    <row customHeight="1" ht="15">
      <c r="A2" s="63"/>
      <c r="B2" s="150"/>
      <c r="C2" s="63"/>
      <c r="D2" s="63"/>
      <c r="E2" s="151"/>
      <c r="F2" s="151"/>
      <c r="G2" s="151"/>
      <c r="H2" s="151"/>
      <c r="I2" s="150"/>
      <c r="J2" s="150"/>
      <c r="K2" s="150"/>
      <c r="L2" s="150"/>
      <c r="M2" s="150"/>
      <c r="N2" s="150"/>
      <c r="O2" s="150"/>
      <c r="P2" s="150"/>
      <c r="Q2" s="150"/>
      <c r="R2" s="63"/>
      <c r="S2" s="63"/>
      <c r="T2" s="63"/>
      <c r="U2" s="150"/>
      <c r="V2" s="63"/>
      <c r="W2" s="9" t="s">
        <v>264</v>
      </c>
    </row>
    <row customHeight="1" ht="41.25">
      <c r="A3" s="10" t="str">
        <f>"2025"&amp;"年部门项目支出预算表"</f>
        <v>2025年部门项目支出预算表</v>
      </c>
      <c r="B3" s="134"/>
      <c r="C3" s="134"/>
      <c r="D3" s="134"/>
      <c r="E3" s="134"/>
      <c r="F3" s="134"/>
      <c r="G3" s="134"/>
      <c r="H3" s="134"/>
      <c r="I3" s="134"/>
      <c r="J3" s="134"/>
      <c r="K3" s="134"/>
      <c r="L3" s="134"/>
      <c r="M3" s="134"/>
      <c r="N3" s="134"/>
      <c r="O3" s="134"/>
      <c r="P3" s="134"/>
      <c r="Q3" s="134"/>
      <c r="R3" s="134"/>
      <c r="S3" s="134"/>
      <c r="T3" s="134"/>
      <c r="U3" s="134"/>
      <c r="V3" s="134"/>
      <c r="W3" s="134"/>
    </row>
    <row customHeight="1" ht="18.75">
      <c r="A4" s="152" t="str">
        <f>"单位名称："&amp;"中国共产主义青年团云县委员会"</f>
        <v>单位名称：中国共产主义青年团云县委员会</v>
      </c>
      <c r="B4" s="153"/>
      <c r="C4" s="153"/>
      <c r="D4" s="153"/>
      <c r="E4" s="153"/>
      <c r="F4" s="153"/>
      <c r="G4" s="153"/>
      <c r="H4" s="153"/>
      <c r="I4" s="154"/>
      <c r="J4" s="154"/>
      <c r="K4" s="154"/>
      <c r="L4" s="154"/>
      <c r="M4" s="154"/>
      <c r="N4" s="154"/>
      <c r="O4" s="154"/>
      <c r="P4" s="154"/>
      <c r="Q4" s="154"/>
      <c r="R4" s="63"/>
      <c r="S4" s="63"/>
      <c r="T4" s="63"/>
      <c r="U4" s="150"/>
      <c r="V4" s="63"/>
      <c r="W4" s="9" t="s">
        <v>176</v>
      </c>
    </row>
    <row customHeight="1" ht="18.75">
      <c r="A5" s="72" t="s">
        <v>266</v>
      </c>
      <c r="B5" s="155" t="s">
        <v>191</v>
      </c>
      <c r="C5" s="72" t="s">
        <v>192</v>
      </c>
      <c r="D5" s="72" t="s">
        <v>267</v>
      </c>
      <c r="E5" s="155" t="s">
        <v>193</v>
      </c>
      <c r="F5" s="155" t="s">
        <v>194</v>
      </c>
      <c r="G5" s="155" t="s">
        <v>268</v>
      </c>
      <c r="H5" s="155" t="s">
        <v>269</v>
      </c>
      <c r="I5" s="16" t="s">
        <v>60</v>
      </c>
      <c r="J5" s="14" t="s">
        <v>270</v>
      </c>
      <c r="K5" s="75"/>
      <c r="L5" s="75"/>
      <c r="M5" s="15"/>
      <c r="N5" s="14" t="s">
        <v>199</v>
      </c>
      <c r="O5" s="75"/>
      <c r="P5" s="15"/>
      <c r="Q5" s="155" t="s">
        <v>66</v>
      </c>
      <c r="R5" s="14" t="s">
        <v>84</v>
      </c>
      <c r="S5" s="75"/>
      <c r="T5" s="75"/>
      <c r="U5" s="75"/>
      <c r="V5" s="75"/>
      <c r="W5" s="15"/>
    </row>
    <row customHeight="1" ht="18.75">
      <c r="A6" s="138"/>
      <c r="B6" s="140"/>
      <c r="C6" s="138"/>
      <c r="D6" s="138"/>
      <c r="E6" s="156"/>
      <c r="F6" s="156"/>
      <c r="G6" s="156"/>
      <c r="H6" s="156"/>
      <c r="I6" s="140"/>
      <c r="J6" s="157" t="s">
        <v>63</v>
      </c>
      <c r="K6" s="108"/>
      <c r="L6" s="155" t="s">
        <v>64</v>
      </c>
      <c r="M6" s="155" t="s">
        <v>65</v>
      </c>
      <c r="N6" s="155" t="s">
        <v>63</v>
      </c>
      <c r="O6" s="155" t="s">
        <v>64</v>
      </c>
      <c r="P6" s="155" t="s">
        <v>65</v>
      </c>
      <c r="Q6" s="156"/>
      <c r="R6" s="155" t="s">
        <v>62</v>
      </c>
      <c r="S6" s="72" t="s">
        <v>69</v>
      </c>
      <c r="T6" s="72" t="s">
        <v>205</v>
      </c>
      <c r="U6" s="72" t="s">
        <v>71</v>
      </c>
      <c r="V6" s="72" t="s">
        <v>72</v>
      </c>
      <c r="W6" s="72" t="s">
        <v>73</v>
      </c>
    </row>
    <row customHeight="1" ht="18.75">
      <c r="A7" s="140"/>
      <c r="B7" s="140"/>
      <c r="C7" s="140"/>
      <c r="D7" s="140"/>
      <c r="E7" s="140"/>
      <c r="F7" s="140"/>
      <c r="G7" s="140"/>
      <c r="H7" s="140"/>
      <c r="I7" s="140"/>
      <c r="J7" s="158" t="s">
        <v>62</v>
      </c>
      <c r="K7" s="110"/>
      <c r="L7" s="140"/>
      <c r="M7" s="140"/>
      <c r="N7" s="140"/>
      <c r="O7" s="140"/>
      <c r="P7" s="140"/>
      <c r="Q7" s="140"/>
      <c r="R7" s="140"/>
      <c r="S7" s="139"/>
      <c r="T7" s="139"/>
      <c r="U7" s="139"/>
      <c r="V7" s="139"/>
      <c r="W7" s="139"/>
    </row>
    <row customHeight="1" ht="18.75">
      <c r="A8" s="124"/>
      <c r="B8" s="18"/>
      <c r="C8" s="124"/>
      <c r="D8" s="124"/>
      <c r="E8" s="76"/>
      <c r="F8" s="76"/>
      <c r="G8" s="76"/>
      <c r="H8" s="76"/>
      <c r="I8" s="18"/>
      <c r="J8" s="79" t="s">
        <v>62</v>
      </c>
      <c r="K8" s="79" t="s">
        <v>271</v>
      </c>
      <c r="L8" s="76"/>
      <c r="M8" s="76"/>
      <c r="N8" s="76"/>
      <c r="O8" s="76"/>
      <c r="P8" s="76"/>
      <c r="Q8" s="76"/>
      <c r="R8" s="76"/>
      <c r="S8" s="76"/>
      <c r="T8" s="76"/>
      <c r="U8" s="18"/>
      <c r="V8" s="76"/>
      <c r="W8" s="76"/>
    </row>
    <row customHeight="1" ht="18.75">
      <c r="A9" s="159">
        <v>1</v>
      </c>
      <c r="B9" s="159">
        <v>2</v>
      </c>
      <c r="C9" s="159">
        <v>3</v>
      </c>
      <c r="D9" s="159">
        <v>4</v>
      </c>
      <c r="E9" s="159">
        <v>5</v>
      </c>
      <c r="F9" s="159">
        <v>6</v>
      </c>
      <c r="G9" s="159">
        <v>7</v>
      </c>
      <c r="H9" s="159">
        <v>8</v>
      </c>
      <c r="I9" s="159">
        <v>9</v>
      </c>
      <c r="J9" s="159">
        <v>10</v>
      </c>
      <c r="K9" s="159">
        <v>11</v>
      </c>
      <c r="L9" s="159">
        <v>12</v>
      </c>
      <c r="M9" s="159">
        <v>13</v>
      </c>
      <c r="N9" s="159">
        <v>14</v>
      </c>
      <c r="O9" s="159">
        <v>15</v>
      </c>
      <c r="P9" s="159">
        <v>16</v>
      </c>
      <c r="Q9" s="159">
        <v>17</v>
      </c>
      <c r="R9" s="159">
        <v>18</v>
      </c>
      <c r="S9" s="159">
        <v>19</v>
      </c>
      <c r="T9" s="159">
        <v>20</v>
      </c>
      <c r="U9" s="159">
        <v>21</v>
      </c>
      <c r="V9" s="159">
        <v>22</v>
      </c>
      <c r="W9" s="159">
        <v>23</v>
      </c>
    </row>
    <row customHeight="1" ht="18.75">
      <c r="A10" s="145"/>
      <c r="B10" s="145"/>
      <c r="C10" s="145" t="s">
        <v>272</v>
      </c>
      <c r="D10" s="145"/>
      <c r="E10" s="145"/>
      <c r="F10" s="145"/>
      <c r="G10" s="145"/>
      <c r="H10" s="145"/>
      <c r="I10" s="20">
        <v>60000</v>
      </c>
      <c r="J10" s="20">
        <v>60000</v>
      </c>
      <c r="K10" s="20">
        <v>60000</v>
      </c>
      <c r="L10" s="20"/>
      <c r="M10" s="20"/>
      <c r="N10" s="20"/>
      <c r="O10" s="20"/>
      <c r="P10" s="20"/>
      <c r="Q10" s="20"/>
      <c r="R10" s="20"/>
      <c r="S10" s="20"/>
      <c r="T10" s="20"/>
      <c r="U10" s="20"/>
      <c r="V10" s="20"/>
      <c r="W10" s="20"/>
    </row>
    <row customHeight="1" ht="18.75">
      <c r="A11" s="160" t="s">
        <v>273</v>
      </c>
      <c r="B11" s="160" t="s">
        <v>274</v>
      </c>
      <c r="C11" s="145" t="s">
        <v>272</v>
      </c>
      <c r="D11" s="160" t="s">
        <v>75</v>
      </c>
      <c r="E11" s="160" t="s">
        <v>99</v>
      </c>
      <c r="F11" s="160" t="s">
        <v>100</v>
      </c>
      <c r="G11" s="160" t="s">
        <v>235</v>
      </c>
      <c r="H11" s="160" t="s">
        <v>236</v>
      </c>
      <c r="I11" s="20">
        <v>60000</v>
      </c>
      <c r="J11" s="20">
        <v>60000</v>
      </c>
      <c r="K11" s="20">
        <v>60000</v>
      </c>
      <c r="L11" s="20"/>
      <c r="M11" s="20"/>
      <c r="N11" s="20"/>
      <c r="O11" s="20"/>
      <c r="P11" s="20"/>
      <c r="Q11" s="20"/>
      <c r="R11" s="20"/>
      <c r="S11" s="20"/>
      <c r="T11" s="20"/>
      <c r="U11" s="20"/>
      <c r="V11" s="20"/>
      <c r="W11" s="20"/>
    </row>
    <row customHeight="1" ht="18.75">
      <c r="A12" s="146"/>
      <c r="B12" s="146"/>
      <c r="C12" s="145" t="s">
        <v>275</v>
      </c>
      <c r="D12" s="146"/>
      <c r="E12" s="146"/>
      <c r="F12" s="146"/>
      <c r="G12" s="146"/>
      <c r="H12" s="146"/>
      <c r="I12" s="20">
        <v>50000</v>
      </c>
      <c r="J12" s="20">
        <v>50000</v>
      </c>
      <c r="K12" s="20">
        <v>50000</v>
      </c>
      <c r="L12" s="20"/>
      <c r="M12" s="20"/>
      <c r="N12" s="20"/>
      <c r="O12" s="20"/>
      <c r="P12" s="20"/>
      <c r="Q12" s="20"/>
      <c r="R12" s="20"/>
      <c r="S12" s="20"/>
      <c r="T12" s="20"/>
      <c r="U12" s="20"/>
      <c r="V12" s="20"/>
      <c r="W12" s="20"/>
    </row>
    <row customHeight="1" ht="18.75">
      <c r="A13" s="160" t="s">
        <v>273</v>
      </c>
      <c r="B13" s="160" t="s">
        <v>276</v>
      </c>
      <c r="C13" s="145" t="s">
        <v>275</v>
      </c>
      <c r="D13" s="160" t="s">
        <v>75</v>
      </c>
      <c r="E13" s="160" t="s">
        <v>103</v>
      </c>
      <c r="F13" s="160" t="s">
        <v>102</v>
      </c>
      <c r="G13" s="160" t="s">
        <v>235</v>
      </c>
      <c r="H13" s="160" t="s">
        <v>236</v>
      </c>
      <c r="I13" s="20">
        <v>30000</v>
      </c>
      <c r="J13" s="20">
        <v>30000</v>
      </c>
      <c r="K13" s="20">
        <v>30000</v>
      </c>
      <c r="L13" s="20"/>
      <c r="M13" s="20"/>
      <c r="N13" s="20"/>
      <c r="O13" s="20"/>
      <c r="P13" s="20"/>
      <c r="Q13" s="20"/>
      <c r="R13" s="20"/>
      <c r="S13" s="20"/>
      <c r="T13" s="20"/>
      <c r="U13" s="20"/>
      <c r="V13" s="20"/>
      <c r="W13" s="20"/>
    </row>
    <row customHeight="1" ht="18.75">
      <c r="A14" s="160" t="s">
        <v>273</v>
      </c>
      <c r="B14" s="160" t="s">
        <v>276</v>
      </c>
      <c r="C14" s="145" t="s">
        <v>275</v>
      </c>
      <c r="D14" s="160" t="s">
        <v>75</v>
      </c>
      <c r="E14" s="160" t="s">
        <v>103</v>
      </c>
      <c r="F14" s="160" t="s">
        <v>102</v>
      </c>
      <c r="G14" s="160" t="s">
        <v>277</v>
      </c>
      <c r="H14" s="160" t="s">
        <v>278</v>
      </c>
      <c r="I14" s="20">
        <v>10000</v>
      </c>
      <c r="J14" s="20">
        <v>10000</v>
      </c>
      <c r="K14" s="20">
        <v>10000</v>
      </c>
      <c r="L14" s="20"/>
      <c r="M14" s="20"/>
      <c r="N14" s="20"/>
      <c r="O14" s="20"/>
      <c r="P14" s="20"/>
      <c r="Q14" s="20"/>
      <c r="R14" s="20"/>
      <c r="S14" s="20"/>
      <c r="T14" s="20"/>
      <c r="U14" s="20"/>
      <c r="V14" s="20"/>
      <c r="W14" s="20"/>
    </row>
    <row customHeight="1" ht="18.75">
      <c r="A15" s="160" t="s">
        <v>273</v>
      </c>
      <c r="B15" s="160" t="s">
        <v>276</v>
      </c>
      <c r="C15" s="145" t="s">
        <v>275</v>
      </c>
      <c r="D15" s="160" t="s">
        <v>75</v>
      </c>
      <c r="E15" s="160" t="s">
        <v>103</v>
      </c>
      <c r="F15" s="160" t="s">
        <v>102</v>
      </c>
      <c r="G15" s="160" t="s">
        <v>279</v>
      </c>
      <c r="H15" s="160" t="s">
        <v>280</v>
      </c>
      <c r="I15" s="20">
        <v>10000</v>
      </c>
      <c r="J15" s="20">
        <v>10000</v>
      </c>
      <c r="K15" s="20">
        <v>10000</v>
      </c>
      <c r="L15" s="20"/>
      <c r="M15" s="20"/>
      <c r="N15" s="20"/>
      <c r="O15" s="20"/>
      <c r="P15" s="20"/>
      <c r="Q15" s="20"/>
      <c r="R15" s="20"/>
      <c r="S15" s="20"/>
      <c r="T15" s="20"/>
      <c r="U15" s="20"/>
      <c r="V15" s="20"/>
      <c r="W15" s="20"/>
    </row>
    <row customHeight="1" ht="18.75">
      <c r="A16" s="146"/>
      <c r="B16" s="146"/>
      <c r="C16" s="145" t="s">
        <v>281</v>
      </c>
      <c r="D16" s="146"/>
      <c r="E16" s="146"/>
      <c r="F16" s="146"/>
      <c r="G16" s="146"/>
      <c r="H16" s="146"/>
      <c r="I16" s="20">
        <v>100000</v>
      </c>
      <c r="J16" s="20">
        <v>100000</v>
      </c>
      <c r="K16" s="20">
        <v>100000</v>
      </c>
      <c r="L16" s="20"/>
      <c r="M16" s="20"/>
      <c r="N16" s="20"/>
      <c r="O16" s="20"/>
      <c r="P16" s="20"/>
      <c r="Q16" s="20"/>
      <c r="R16" s="20"/>
      <c r="S16" s="20"/>
      <c r="T16" s="20"/>
      <c r="U16" s="20"/>
      <c r="V16" s="20"/>
      <c r="W16" s="20"/>
    </row>
    <row customHeight="1" ht="18.75">
      <c r="A17" s="160" t="s">
        <v>273</v>
      </c>
      <c r="B17" s="160" t="s">
        <v>282</v>
      </c>
      <c r="C17" s="145" t="s">
        <v>281</v>
      </c>
      <c r="D17" s="160" t="s">
        <v>75</v>
      </c>
      <c r="E17" s="160" t="s">
        <v>103</v>
      </c>
      <c r="F17" s="160" t="s">
        <v>102</v>
      </c>
      <c r="G17" s="160" t="s">
        <v>235</v>
      </c>
      <c r="H17" s="160" t="s">
        <v>236</v>
      </c>
      <c r="I17" s="20">
        <v>70000</v>
      </c>
      <c r="J17" s="20">
        <v>70000</v>
      </c>
      <c r="K17" s="20">
        <v>70000</v>
      </c>
      <c r="L17" s="20"/>
      <c r="M17" s="20"/>
      <c r="N17" s="20"/>
      <c r="O17" s="20"/>
      <c r="P17" s="20"/>
      <c r="Q17" s="20"/>
      <c r="R17" s="20"/>
      <c r="S17" s="20"/>
      <c r="T17" s="20"/>
      <c r="U17" s="20"/>
      <c r="V17" s="20"/>
      <c r="W17" s="20"/>
    </row>
    <row customHeight="1" ht="18.75">
      <c r="A18" s="160" t="s">
        <v>273</v>
      </c>
      <c r="B18" s="160" t="s">
        <v>282</v>
      </c>
      <c r="C18" s="145" t="s">
        <v>281</v>
      </c>
      <c r="D18" s="160" t="s">
        <v>75</v>
      </c>
      <c r="E18" s="160" t="s">
        <v>103</v>
      </c>
      <c r="F18" s="160" t="s">
        <v>102</v>
      </c>
      <c r="G18" s="160" t="s">
        <v>277</v>
      </c>
      <c r="H18" s="160" t="s">
        <v>278</v>
      </c>
      <c r="I18" s="20">
        <v>10000</v>
      </c>
      <c r="J18" s="20">
        <v>10000</v>
      </c>
      <c r="K18" s="20">
        <v>10000</v>
      </c>
      <c r="L18" s="20"/>
      <c r="M18" s="20"/>
      <c r="N18" s="20"/>
      <c r="O18" s="20"/>
      <c r="P18" s="20"/>
      <c r="Q18" s="20"/>
      <c r="R18" s="20"/>
      <c r="S18" s="20"/>
      <c r="T18" s="20"/>
      <c r="U18" s="20"/>
      <c r="V18" s="20"/>
      <c r="W18" s="20"/>
    </row>
    <row customHeight="1" ht="18.75">
      <c r="A19" s="160" t="s">
        <v>273</v>
      </c>
      <c r="B19" s="160" t="s">
        <v>282</v>
      </c>
      <c r="C19" s="145" t="s">
        <v>281</v>
      </c>
      <c r="D19" s="160" t="s">
        <v>75</v>
      </c>
      <c r="E19" s="160" t="s">
        <v>103</v>
      </c>
      <c r="F19" s="160" t="s">
        <v>102</v>
      </c>
      <c r="G19" s="160" t="s">
        <v>241</v>
      </c>
      <c r="H19" s="160" t="s">
        <v>242</v>
      </c>
      <c r="I19" s="20">
        <v>20000</v>
      </c>
      <c r="J19" s="20">
        <v>20000</v>
      </c>
      <c r="K19" s="20">
        <v>20000</v>
      </c>
      <c r="L19" s="20"/>
      <c r="M19" s="20"/>
      <c r="N19" s="20"/>
      <c r="O19" s="20"/>
      <c r="P19" s="20"/>
      <c r="Q19" s="20"/>
      <c r="R19" s="20"/>
      <c r="S19" s="20"/>
      <c r="T19" s="20"/>
      <c r="U19" s="20"/>
      <c r="V19" s="20"/>
      <c r="W19" s="20"/>
    </row>
    <row customHeight="1" ht="18.75">
      <c r="A20" s="147" t="s">
        <v>124</v>
      </c>
      <c r="B20" s="161"/>
      <c r="C20" s="161"/>
      <c r="D20" s="161"/>
      <c r="E20" s="161"/>
      <c r="F20" s="161"/>
      <c r="G20" s="161"/>
      <c r="H20" s="162"/>
      <c r="I20" s="20">
        <v>210000</v>
      </c>
      <c r="J20" s="20">
        <v>210000</v>
      </c>
      <c r="K20" s="20">
        <v>210000</v>
      </c>
      <c r="L20" s="20"/>
      <c r="M20" s="20"/>
      <c r="N20" s="20"/>
      <c r="O20" s="20"/>
      <c r="P20" s="20"/>
      <c r="Q20" s="20"/>
      <c r="R20" s="20"/>
      <c r="S20" s="20"/>
      <c r="T20" s="20"/>
      <c r="U20" s="20"/>
      <c r="V20" s="20"/>
      <c r="W20" s="20"/>
    </row>
  </sheetData>
  <mergeCells count="28">
    <mergeCell ref="A3:W3"/>
    <mergeCell ref="F5:F8"/>
    <mergeCell ref="A5:A8"/>
    <mergeCell ref="C5:C8"/>
    <mergeCell ref="A4:H4"/>
    <mergeCell ref="U6:U8"/>
    <mergeCell ref="V6:V8"/>
    <mergeCell ref="W6:W8"/>
    <mergeCell ref="D5:D8"/>
    <mergeCell ref="G5:G8"/>
    <mergeCell ref="H5:H8"/>
    <mergeCell ref="I5:I8"/>
    <mergeCell ref="L6:L8"/>
    <mergeCell ref="E5:E8"/>
    <mergeCell ref="Q5:Q8"/>
    <mergeCell ref="R5:W5"/>
    <mergeCell ref="A20:H20"/>
    <mergeCell ref="B5:B8"/>
    <mergeCell ref="J6:K7"/>
    <mergeCell ref="S6:S8"/>
    <mergeCell ref="T6:T8"/>
    <mergeCell ref="R6:R8"/>
    <mergeCell ref="M6:M8"/>
    <mergeCell ref="J5:M5"/>
    <mergeCell ref="N5:P5"/>
    <mergeCell ref="N6:N8"/>
    <mergeCell ref="O6:O8"/>
    <mergeCell ref="P6:P8"/>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10D8D-07CE-7D71-982E-60E24D1C7E8F}" mc:Ignorable="x14ac xr xr2 xr3">
  <sheetPr>
    <outlinePr summaryRight="0" summaryBelow="0"/>
    <pageSetUpPr fitToPage="1"/>
  </sheetPr>
  <dimension ref="A1:J19"/>
  <sheetViews>
    <sheetView topLeftCell="A1" showZeros="0" workbookViewId="0" tabSelected="1">
      <pane ySplit="1" topLeftCell="A2" activePane="bottomLeft" state="frozen"/>
      <selection pane="bottomLeft" activeCell="A1" sqref="A1"/>
    </sheetView>
  </sheetViews>
  <sheetFormatPr defaultColWidth="9.140625" customHeight="1" defaultRowHeight="12"/>
  <cols>
    <col min="1" max="1" width="34.28125" customWidth="1"/>
    <col min="2" max="2" width="48.00390625" customWidth="1"/>
    <col min="3" max="5" width="18.28125" customWidth="1"/>
    <col min="6" max="6" width="12.00390625" customWidth="1"/>
    <col min="7" max="7" width="17.00390625" customWidth="1"/>
    <col min="8" max="9" width="12.00390625" customWidth="1"/>
    <col min="10" max="10" width="27.57421875" customWidth="1"/>
  </cols>
  <sheetData>
    <row customHeight="1" ht="12">
      <c r="A1" s="8"/>
      <c r="B1" s="8"/>
      <c r="C1" s="8"/>
      <c r="D1" s="8"/>
      <c r="E1" s="8"/>
      <c r="F1" s="8"/>
      <c r="G1" s="8"/>
      <c r="H1" s="8"/>
      <c r="I1" s="8"/>
      <c r="J1" s="8"/>
    </row>
    <row customHeight="1" ht="15">
      <c r="J2" s="163" t="s">
        <v>283</v>
      </c>
    </row>
    <row customHeight="1" ht="36.75">
      <c r="A3" s="65" t="str">
        <f>"2025"&amp;"年部门项目支出绩效目标表"</f>
        <v>2025年部门项目支出绩效目标表</v>
      </c>
      <c r="B3" s="134"/>
      <c r="C3" s="134"/>
      <c r="D3" s="134"/>
      <c r="E3" s="134"/>
      <c r="F3" s="123"/>
      <c r="G3" s="134"/>
      <c r="H3" s="123"/>
      <c r="I3" s="123"/>
      <c r="J3" s="134"/>
    </row>
    <row customHeight="1" ht="18.75">
      <c r="A4" s="89" t="str">
        <f>"单位名称："&amp;"中国共产主义青年团云县委员会"</f>
        <v>单位名称：中国共产主义青年团云县委员会</v>
      </c>
      <c r="B4" s="150"/>
      <c r="C4" s="150"/>
      <c r="D4" s="150"/>
      <c r="E4" s="150"/>
      <c r="F4" s="164"/>
      <c r="G4" s="150"/>
      <c r="H4" s="164"/>
    </row>
    <row customHeight="1" ht="18.75">
      <c r="A5" s="79" t="s">
        <v>285</v>
      </c>
      <c r="B5" s="79" t="s">
        <v>286</v>
      </c>
      <c r="C5" s="79" t="s">
        <v>287</v>
      </c>
      <c r="D5" s="79" t="s">
        <v>288</v>
      </c>
      <c r="E5" s="79" t="s">
        <v>289</v>
      </c>
      <c r="F5" s="165" t="s">
        <v>290</v>
      </c>
      <c r="G5" s="79" t="s">
        <v>291</v>
      </c>
      <c r="H5" s="165" t="s">
        <v>292</v>
      </c>
      <c r="I5" s="165" t="s">
        <v>293</v>
      </c>
      <c r="J5" s="79" t="s">
        <v>294</v>
      </c>
    </row>
    <row customHeight="1" ht="18.75">
      <c r="A6" s="80">
        <v>1</v>
      </c>
      <c r="B6" s="80">
        <v>2</v>
      </c>
      <c r="C6" s="80">
        <v>3</v>
      </c>
      <c r="D6" s="80">
        <v>4</v>
      </c>
      <c r="E6" s="80">
        <v>5</v>
      </c>
      <c r="F6" s="80">
        <v>6</v>
      </c>
      <c r="G6" s="80">
        <v>7</v>
      </c>
      <c r="H6" s="80">
        <v>8</v>
      </c>
      <c r="I6" s="80">
        <v>9</v>
      </c>
      <c r="J6" s="80">
        <v>10</v>
      </c>
    </row>
    <row customHeight="1" ht="18.75">
      <c r="A7" s="112" t="s">
        <v>75</v>
      </c>
      <c r="B7" s="166"/>
      <c r="C7" s="166"/>
      <c r="D7" s="166"/>
      <c r="E7" s="167"/>
      <c r="F7" s="96"/>
      <c r="G7" s="167"/>
      <c r="H7" s="96"/>
      <c r="I7" s="96"/>
      <c r="J7" s="167"/>
    </row>
    <row customHeight="1" ht="18.75">
      <c r="A8" s="113" t="s">
        <v>75</v>
      </c>
      <c r="B8" s="145"/>
      <c r="C8" s="145"/>
      <c r="D8" s="145"/>
      <c r="E8" s="112"/>
      <c r="F8" s="145"/>
      <c r="G8" s="112"/>
      <c r="H8" s="145"/>
      <c r="I8" s="145"/>
      <c r="J8" s="112"/>
    </row>
    <row customHeight="1" ht="18.75">
      <c r="A9" s="168" t="s">
        <v>275</v>
      </c>
      <c r="B9" s="145" t="s">
        <v>295</v>
      </c>
      <c r="C9" s="145" t="s">
        <v>296</v>
      </c>
      <c r="D9" s="145" t="s">
        <v>297</v>
      </c>
      <c r="E9" s="112" t="s">
        <v>298</v>
      </c>
      <c r="F9" s="145" t="s">
        <v>299</v>
      </c>
      <c r="G9" s="112" t="s">
        <v>169</v>
      </c>
      <c r="H9" s="145" t="s">
        <v>300</v>
      </c>
      <c r="I9" s="145" t="s">
        <v>301</v>
      </c>
      <c r="J9" s="112" t="s">
        <v>302</v>
      </c>
    </row>
    <row customHeight="1" ht="18.75">
      <c r="A10" s="168" t="s">
        <v>275</v>
      </c>
      <c r="B10" s="145" t="s">
        <v>295</v>
      </c>
      <c r="C10" s="145" t="s">
        <v>296</v>
      </c>
      <c r="D10" s="145" t="s">
        <v>303</v>
      </c>
      <c r="E10" s="112" t="s">
        <v>304</v>
      </c>
      <c r="F10" s="145" t="s">
        <v>299</v>
      </c>
      <c r="G10" s="112" t="s">
        <v>305</v>
      </c>
      <c r="H10" s="145" t="s">
        <v>306</v>
      </c>
      <c r="I10" s="145" t="s">
        <v>307</v>
      </c>
      <c r="J10" s="112" t="s">
        <v>308</v>
      </c>
    </row>
    <row customHeight="1" ht="18.75">
      <c r="A11" s="168" t="s">
        <v>275</v>
      </c>
      <c r="B11" s="145" t="s">
        <v>295</v>
      </c>
      <c r="C11" s="145" t="s">
        <v>296</v>
      </c>
      <c r="D11" s="145" t="s">
        <v>309</v>
      </c>
      <c r="E11" s="112" t="s">
        <v>310</v>
      </c>
      <c r="F11" s="145" t="s">
        <v>299</v>
      </c>
      <c r="G11" s="112" t="s">
        <v>311</v>
      </c>
      <c r="H11" s="145" t="s">
        <v>306</v>
      </c>
      <c r="I11" s="145" t="s">
        <v>307</v>
      </c>
      <c r="J11" s="112" t="s">
        <v>312</v>
      </c>
    </row>
    <row customHeight="1" ht="18.75">
      <c r="A12" s="168" t="s">
        <v>275</v>
      </c>
      <c r="B12" s="145" t="s">
        <v>295</v>
      </c>
      <c r="C12" s="145" t="s">
        <v>313</v>
      </c>
      <c r="D12" s="145" t="s">
        <v>314</v>
      </c>
      <c r="E12" s="112" t="s">
        <v>315</v>
      </c>
      <c r="F12" s="145" t="s">
        <v>299</v>
      </c>
      <c r="G12" s="112" t="s">
        <v>316</v>
      </c>
      <c r="H12" s="145" t="s">
        <v>317</v>
      </c>
      <c r="I12" s="145" t="s">
        <v>301</v>
      </c>
      <c r="J12" s="112" t="s">
        <v>318</v>
      </c>
    </row>
    <row customHeight="1" ht="18.75">
      <c r="A13" s="168" t="s">
        <v>275</v>
      </c>
      <c r="B13" s="145" t="s">
        <v>295</v>
      </c>
      <c r="C13" s="145" t="s">
        <v>319</v>
      </c>
      <c r="D13" s="145" t="s">
        <v>320</v>
      </c>
      <c r="E13" s="112" t="s">
        <v>321</v>
      </c>
      <c r="F13" s="145" t="s">
        <v>299</v>
      </c>
      <c r="G13" s="112" t="s">
        <v>322</v>
      </c>
      <c r="H13" s="145" t="s">
        <v>306</v>
      </c>
      <c r="I13" s="145" t="s">
        <v>301</v>
      </c>
      <c r="J13" s="112" t="s">
        <v>323</v>
      </c>
    </row>
    <row customHeight="1" ht="18.75">
      <c r="A14" s="168" t="s">
        <v>272</v>
      </c>
      <c r="B14" s="145" t="s">
        <v>324</v>
      </c>
      <c r="C14" s="145" t="s">
        <v>296</v>
      </c>
      <c r="D14" s="145" t="s">
        <v>297</v>
      </c>
      <c r="E14" s="112" t="s">
        <v>298</v>
      </c>
      <c r="F14" s="145" t="s">
        <v>299</v>
      </c>
      <c r="G14" s="112" t="s">
        <v>325</v>
      </c>
      <c r="H14" s="145" t="s">
        <v>300</v>
      </c>
      <c r="I14" s="145" t="s">
        <v>301</v>
      </c>
      <c r="J14" s="112" t="s">
        <v>302</v>
      </c>
    </row>
    <row customHeight="1" ht="18.75">
      <c r="A15" s="168" t="s">
        <v>272</v>
      </c>
      <c r="B15" s="145" t="s">
        <v>324</v>
      </c>
      <c r="C15" s="145" t="s">
        <v>313</v>
      </c>
      <c r="D15" s="145" t="s">
        <v>314</v>
      </c>
      <c r="E15" s="112" t="s">
        <v>326</v>
      </c>
      <c r="F15" s="145" t="s">
        <v>299</v>
      </c>
      <c r="G15" s="112" t="s">
        <v>322</v>
      </c>
      <c r="H15" s="145" t="s">
        <v>306</v>
      </c>
      <c r="I15" s="145" t="s">
        <v>301</v>
      </c>
      <c r="J15" s="112" t="s">
        <v>327</v>
      </c>
    </row>
    <row customHeight="1" ht="18.75">
      <c r="A16" s="168" t="s">
        <v>272</v>
      </c>
      <c r="B16" s="145" t="s">
        <v>324</v>
      </c>
      <c r="C16" s="145" t="s">
        <v>319</v>
      </c>
      <c r="D16" s="145" t="s">
        <v>320</v>
      </c>
      <c r="E16" s="112" t="s">
        <v>321</v>
      </c>
      <c r="F16" s="145" t="s">
        <v>299</v>
      </c>
      <c r="G16" s="112" t="s">
        <v>322</v>
      </c>
      <c r="H16" s="145" t="s">
        <v>306</v>
      </c>
      <c r="I16" s="145" t="s">
        <v>301</v>
      </c>
      <c r="J16" s="112" t="s">
        <v>323</v>
      </c>
    </row>
    <row customHeight="1" ht="18.75">
      <c r="A17" s="168" t="s">
        <v>281</v>
      </c>
      <c r="B17" s="145" t="s">
        <v>328</v>
      </c>
      <c r="C17" s="145" t="s">
        <v>296</v>
      </c>
      <c r="D17" s="145" t="s">
        <v>309</v>
      </c>
      <c r="E17" s="112" t="s">
        <v>329</v>
      </c>
      <c r="F17" s="145" t="s">
        <v>330</v>
      </c>
      <c r="G17" s="112" t="s">
        <v>311</v>
      </c>
      <c r="H17" s="145" t="s">
        <v>306</v>
      </c>
      <c r="I17" s="145" t="s">
        <v>301</v>
      </c>
      <c r="J17" s="112" t="s">
        <v>331</v>
      </c>
    </row>
    <row customHeight="1" ht="18.75">
      <c r="A18" s="168" t="s">
        <v>281</v>
      </c>
      <c r="B18" s="145" t="s">
        <v>328</v>
      </c>
      <c r="C18" s="145" t="s">
        <v>313</v>
      </c>
      <c r="D18" s="145" t="s">
        <v>314</v>
      </c>
      <c r="E18" s="112" t="s">
        <v>332</v>
      </c>
      <c r="F18" s="145" t="s">
        <v>299</v>
      </c>
      <c r="G18" s="112" t="s">
        <v>322</v>
      </c>
      <c r="H18" s="145" t="s">
        <v>306</v>
      </c>
      <c r="I18" s="145" t="s">
        <v>301</v>
      </c>
      <c r="J18" s="112" t="s">
        <v>333</v>
      </c>
    </row>
    <row customHeight="1" ht="18.75">
      <c r="A19" s="168" t="s">
        <v>281</v>
      </c>
      <c r="B19" s="145" t="s">
        <v>328</v>
      </c>
      <c r="C19" s="145" t="s">
        <v>319</v>
      </c>
      <c r="D19" s="145" t="s">
        <v>320</v>
      </c>
      <c r="E19" s="112" t="s">
        <v>334</v>
      </c>
      <c r="F19" s="145" t="s">
        <v>299</v>
      </c>
      <c r="G19" s="112" t="s">
        <v>335</v>
      </c>
      <c r="H19" s="145" t="s">
        <v>306</v>
      </c>
      <c r="I19" s="145" t="s">
        <v>301</v>
      </c>
      <c r="J19" s="112" t="s">
        <v>336</v>
      </c>
    </row>
  </sheetData>
  <mergeCells count="8">
    <mergeCell ref="A3:J3"/>
    <mergeCell ref="A4:H4"/>
    <mergeCell ref="A9:A13"/>
    <mergeCell ref="B9:B13"/>
    <mergeCell ref="A14:A16"/>
    <mergeCell ref="B14:B16"/>
    <mergeCell ref="A17:A19"/>
    <mergeCell ref="B17:B19"/>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D97FE-5E5F-7596-2628-ACAC57334D28}" mc:Ignorable="x14ac xr xr2 xr3">
  <sheetPr>
    <outlinePr summaryRight="0" summaryBelow="0"/>
    <pageSetUpPr fitToPage="1"/>
  </sheetPr>
  <dimension ref="A1:F10"/>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32.140625" customWidth="1"/>
    <col min="2" max="2" width="16.8515625" customWidth="1"/>
    <col min="3" max="3" width="32.140625" customWidth="1"/>
    <col min="4" max="6" width="28.57421875" customWidth="1"/>
  </cols>
  <sheetData>
    <row customHeight="1" ht="14.25">
      <c r="A1" s="8"/>
      <c r="B1" s="8"/>
      <c r="C1" s="8"/>
      <c r="D1" s="8"/>
      <c r="E1" s="8"/>
      <c r="F1" s="8"/>
    </row>
    <row customHeight="1" ht="15">
      <c r="A2" s="169">
        <v>1</v>
      </c>
      <c r="B2" s="170">
        <v>0</v>
      </c>
      <c r="C2" s="169">
        <v>1</v>
      </c>
      <c r="D2" s="103"/>
      <c r="E2" s="103"/>
      <c r="F2" s="9" t="s">
        <v>337</v>
      </c>
    </row>
    <row customHeight="1" ht="32.25">
      <c r="A3" s="171" t="str">
        <f>"2025"&amp;"年部门政府性基金预算支出预算表"</f>
        <v>2025年部门政府性基金预算支出预算表</v>
      </c>
      <c r="B3" s="172" t="s">
        <v>339</v>
      </c>
      <c r="C3" s="173"/>
      <c r="D3" s="174"/>
      <c r="E3" s="174"/>
      <c r="F3" s="174"/>
    </row>
    <row customHeight="1" ht="18.75">
      <c r="A4" s="89" t="str">
        <f>"单位名称："&amp;"中国共产主义青年团云县委员会"</f>
        <v>单位名称：中国共产主义青年团云县委员会</v>
      </c>
      <c r="B4" s="152" t="s">
        <v>340</v>
      </c>
      <c r="C4" s="169"/>
      <c r="D4" s="103"/>
      <c r="E4" s="103"/>
      <c r="F4" s="9" t="s">
        <v>3</v>
      </c>
    </row>
    <row customHeight="1" ht="18.75">
      <c r="A5" s="106" t="s">
        <v>190</v>
      </c>
      <c r="B5" s="175" t="s">
        <v>79</v>
      </c>
      <c r="C5" s="176" t="s">
        <v>80</v>
      </c>
      <c r="D5" s="75" t="s">
        <v>341</v>
      </c>
      <c r="E5" s="75"/>
      <c r="F5" s="15"/>
    </row>
    <row customHeight="1" ht="18.75">
      <c r="A6" s="142"/>
      <c r="B6" s="177"/>
      <c r="C6" s="178"/>
      <c r="D6" s="110" t="s">
        <v>60</v>
      </c>
      <c r="E6" s="110" t="s">
        <v>81</v>
      </c>
      <c r="F6" s="110" t="s">
        <v>82</v>
      </c>
    </row>
    <row customHeight="1" ht="18.75">
      <c r="A7" s="142">
        <v>1</v>
      </c>
      <c r="B7" s="179" t="s">
        <v>169</v>
      </c>
      <c r="C7" s="178">
        <v>3</v>
      </c>
      <c r="D7" s="110">
        <v>4</v>
      </c>
      <c r="E7" s="110">
        <v>5</v>
      </c>
      <c r="F7" s="110">
        <v>6</v>
      </c>
    </row>
    <row customHeight="1" ht="18.75">
      <c r="A8" s="180"/>
      <c r="B8" s="181"/>
      <c r="C8" s="181"/>
      <c r="D8" s="20"/>
      <c r="E8" s="20"/>
      <c r="F8" s="20"/>
    </row>
    <row customHeight="1" ht="18.75">
      <c r="A9" s="180"/>
      <c r="B9" s="181"/>
      <c r="C9" s="181"/>
      <c r="D9" s="20"/>
      <c r="E9" s="20"/>
      <c r="F9" s="20"/>
    </row>
    <row customHeight="1" ht="18.75">
      <c r="A10" s="182" t="s">
        <v>124</v>
      </c>
      <c r="B10" s="183" t="s">
        <v>124</v>
      </c>
      <c r="C10" s="184" t="s">
        <v>124</v>
      </c>
      <c r="D10" s="20"/>
      <c r="E10" s="20"/>
      <c r="F10" s="20"/>
    </row>
  </sheetData>
  <mergeCells count="7">
    <mergeCell ref="A3:F3"/>
    <mergeCell ref="A10:C10"/>
    <mergeCell ref="D5:F5"/>
    <mergeCell ref="B5:B6"/>
    <mergeCell ref="C5:C6"/>
    <mergeCell ref="A5:A6"/>
    <mergeCell ref="A4:C4"/>
  </mergeCells>
  <printOptions horizontalCentered="1"/>
  <pageMargins left="0.39" right="0.39" top="0.58" bottom="0.58" header="0.50" footer="0.50"/>
  <pageSetup paperSize="9" scale="98" pageOrder="downThenOver"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13E93-B0EB-B806-74AD-7E875EAA09A3}" mc:Ignorable="x14ac xr xr2 xr3">
  <sheetPr>
    <outlinePr summaryRight="0" summaryBelow="0"/>
    <pageSetUpPr fitToPage="1"/>
  </sheetPr>
  <dimension ref="A1:Q11"/>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39.140625" customWidth="1"/>
    <col min="2" max="2" width="21.7109375" customWidth="1"/>
    <col min="3" max="3" width="35.28125" customWidth="1"/>
    <col min="4" max="4" width="7.7109375" customWidth="1"/>
    <col min="5" max="5" width="10.28125" customWidth="1"/>
    <col min="6" max="17" width="16.57421875" customWidth="1"/>
  </cols>
  <sheetData>
    <row customHeight="1" ht="14.25">
      <c r="A1" s="8"/>
      <c r="B1" s="8"/>
      <c r="C1" s="8"/>
      <c r="D1" s="8"/>
      <c r="E1" s="8"/>
      <c r="F1" s="8"/>
      <c r="G1" s="8"/>
      <c r="H1" s="8"/>
      <c r="I1" s="8"/>
      <c r="J1" s="8"/>
      <c r="K1" s="8"/>
      <c r="L1" s="8"/>
      <c r="M1" s="8"/>
      <c r="N1" s="8"/>
      <c r="O1" s="8"/>
      <c r="P1" s="8"/>
      <c r="Q1" s="8"/>
    </row>
    <row customHeight="1" ht="15">
      <c r="A2" s="70"/>
      <c r="B2" s="70"/>
      <c r="C2" s="70"/>
      <c r="D2" s="70"/>
      <c r="E2" s="70"/>
      <c r="F2" s="70"/>
      <c r="G2" s="70"/>
      <c r="H2" s="70"/>
      <c r="I2" s="70"/>
      <c r="J2" s="70"/>
      <c r="O2" s="35"/>
      <c r="P2" s="35"/>
      <c r="Q2" s="9" t="s">
        <v>342</v>
      </c>
    </row>
    <row customHeight="1" ht="35.25">
      <c r="A3" s="185" t="str">
        <f>"2025"&amp;"年部门政府采购预算表"</f>
        <v>2025年部门政府采购预算表</v>
      </c>
      <c r="B3" s="134"/>
      <c r="C3" s="134"/>
      <c r="D3" s="134"/>
      <c r="E3" s="134"/>
      <c r="F3" s="134"/>
      <c r="G3" s="134"/>
      <c r="H3" s="134"/>
      <c r="I3" s="134"/>
      <c r="J3" s="134"/>
      <c r="K3" s="123"/>
      <c r="L3" s="134"/>
      <c r="M3" s="134"/>
      <c r="N3" s="134"/>
      <c r="O3" s="123"/>
      <c r="P3" s="123"/>
      <c r="Q3" s="134"/>
    </row>
    <row customHeight="1" ht="18.75">
      <c r="A4" s="186" t="str">
        <f>"单位名称："&amp;"中国共产主义青年团云县委员会"</f>
        <v>单位名称：中国共产主义青年团云县委员会</v>
      </c>
      <c r="B4" s="39"/>
      <c r="C4" s="39"/>
      <c r="D4" s="39"/>
      <c r="E4" s="39"/>
      <c r="F4" s="39"/>
      <c r="G4" s="39"/>
      <c r="H4" s="39"/>
      <c r="I4" s="39"/>
      <c r="J4" s="39"/>
      <c r="O4" s="187"/>
      <c r="P4" s="187"/>
      <c r="Q4" s="9" t="s">
        <v>176</v>
      </c>
    </row>
    <row customHeight="1" ht="18.75">
      <c r="A5" s="155" t="s">
        <v>344</v>
      </c>
      <c r="B5" s="188" t="s">
        <v>345</v>
      </c>
      <c r="C5" s="188" t="s">
        <v>346</v>
      </c>
      <c r="D5" s="188" t="s">
        <v>347</v>
      </c>
      <c r="E5" s="188" t="s">
        <v>348</v>
      </c>
      <c r="F5" s="188" t="s">
        <v>349</v>
      </c>
      <c r="G5" s="189" t="s">
        <v>197</v>
      </c>
      <c r="H5" s="189"/>
      <c r="I5" s="189"/>
      <c r="J5" s="189"/>
      <c r="K5" s="73"/>
      <c r="L5" s="189"/>
      <c r="M5" s="189"/>
      <c r="N5" s="189"/>
      <c r="O5" s="136"/>
      <c r="P5" s="73"/>
      <c r="Q5" s="190"/>
    </row>
    <row customHeight="1" ht="18.75">
      <c r="A6" s="156"/>
      <c r="B6" s="191"/>
      <c r="C6" s="191"/>
      <c r="D6" s="191"/>
      <c r="E6" s="191"/>
      <c r="F6" s="191"/>
      <c r="G6" s="191" t="s">
        <v>60</v>
      </c>
      <c r="H6" s="191" t="s">
        <v>63</v>
      </c>
      <c r="I6" s="191" t="s">
        <v>350</v>
      </c>
      <c r="J6" s="191" t="s">
        <v>351</v>
      </c>
      <c r="K6" s="192" t="s">
        <v>352</v>
      </c>
      <c r="L6" s="193" t="s">
        <v>84</v>
      </c>
      <c r="M6" s="193"/>
      <c r="N6" s="193"/>
      <c r="O6" s="194"/>
      <c r="P6" s="195"/>
      <c r="Q6" s="196"/>
    </row>
    <row customHeight="1" ht="30">
      <c r="A7" s="76"/>
      <c r="B7" s="196"/>
      <c r="C7" s="196"/>
      <c r="D7" s="196"/>
      <c r="E7" s="196"/>
      <c r="F7" s="196"/>
      <c r="G7" s="196"/>
      <c r="H7" s="196" t="s">
        <v>62</v>
      </c>
      <c r="I7" s="196"/>
      <c r="J7" s="196"/>
      <c r="K7" s="197"/>
      <c r="L7" s="196" t="s">
        <v>62</v>
      </c>
      <c r="M7" s="196" t="s">
        <v>69</v>
      </c>
      <c r="N7" s="196" t="s">
        <v>205</v>
      </c>
      <c r="O7" s="78" t="s">
        <v>71</v>
      </c>
      <c r="P7" s="197" t="s">
        <v>72</v>
      </c>
      <c r="Q7" s="196" t="s">
        <v>73</v>
      </c>
    </row>
    <row customHeight="1" ht="18.75">
      <c r="A8" s="18">
        <v>1</v>
      </c>
      <c r="B8" s="110">
        <v>2</v>
      </c>
      <c r="C8" s="110">
        <v>3</v>
      </c>
      <c r="D8" s="110">
        <v>4</v>
      </c>
      <c r="E8" s="110">
        <v>5</v>
      </c>
      <c r="F8" s="110">
        <v>6</v>
      </c>
      <c r="G8" s="178">
        <v>7</v>
      </c>
      <c r="H8" s="178">
        <v>8</v>
      </c>
      <c r="I8" s="178">
        <v>9</v>
      </c>
      <c r="J8" s="178">
        <v>10</v>
      </c>
      <c r="K8" s="178">
        <v>11</v>
      </c>
      <c r="L8" s="178">
        <v>12</v>
      </c>
      <c r="M8" s="178">
        <v>13</v>
      </c>
      <c r="N8" s="178">
        <v>14</v>
      </c>
      <c r="O8" s="178">
        <v>15</v>
      </c>
      <c r="P8" s="178">
        <v>16</v>
      </c>
      <c r="Q8" s="178">
        <v>17</v>
      </c>
    </row>
    <row customHeight="1" ht="18.75">
      <c r="A9" s="198"/>
      <c r="B9" s="199"/>
      <c r="C9" s="199"/>
      <c r="D9" s="199"/>
      <c r="E9" s="200"/>
      <c r="F9" s="20"/>
      <c r="G9" s="20"/>
      <c r="H9" s="20"/>
      <c r="I9" s="20"/>
      <c r="J9" s="20"/>
      <c r="K9" s="20"/>
      <c r="L9" s="20"/>
      <c r="M9" s="20"/>
      <c r="N9" s="20"/>
      <c r="O9" s="20"/>
      <c r="P9" s="20"/>
      <c r="Q9" s="20"/>
    </row>
    <row customHeight="1" ht="18.75">
      <c r="A10" s="201"/>
      <c r="B10" s="199"/>
      <c r="C10" s="199"/>
      <c r="D10" s="199"/>
      <c r="E10" s="202"/>
      <c r="F10" s="20"/>
      <c r="G10" s="20"/>
      <c r="H10" s="20"/>
      <c r="I10" s="20"/>
      <c r="J10" s="20"/>
      <c r="K10" s="20"/>
      <c r="L10" s="20"/>
      <c r="M10" s="20"/>
      <c r="N10" s="20"/>
      <c r="O10" s="20"/>
      <c r="P10" s="20"/>
      <c r="Q10" s="20"/>
    </row>
    <row customHeight="1" ht="18.75">
      <c r="A11" s="203" t="s">
        <v>124</v>
      </c>
      <c r="B11" s="204"/>
      <c r="C11" s="204"/>
      <c r="D11" s="204"/>
      <c r="E11" s="200"/>
      <c r="F11" s="20"/>
      <c r="G11" s="20"/>
      <c r="H11" s="20"/>
      <c r="I11" s="20"/>
      <c r="J11" s="20"/>
      <c r="K11" s="20"/>
      <c r="L11" s="20"/>
      <c r="M11" s="20"/>
      <c r="N11" s="20"/>
      <c r="O11" s="20"/>
      <c r="P11" s="20"/>
      <c r="Q11" s="20"/>
    </row>
  </sheetData>
  <mergeCells count="16">
    <mergeCell ref="A11:E11"/>
    <mergeCell ref="H6:H7"/>
    <mergeCell ref="A3:Q3"/>
    <mergeCell ref="A5:A7"/>
    <mergeCell ref="B5:B7"/>
    <mergeCell ref="C5:C7"/>
    <mergeCell ref="D5:D7"/>
    <mergeCell ref="E5:E7"/>
    <mergeCell ref="F5:F7"/>
    <mergeCell ref="G5:Q5"/>
    <mergeCell ref="I6:I7"/>
    <mergeCell ref="J6:J7"/>
    <mergeCell ref="A4:F4"/>
    <mergeCell ref="K6:K7"/>
    <mergeCell ref="G6:G7"/>
    <mergeCell ref="L6:Q6"/>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06CAD-DCFF-D2BD-AA59-11481B45DFCE}" mc:Ignorable="x14ac xr xr2 xr3">
  <sheetPr>
    <outlinePr summaryRight="0" summaryBelow="0"/>
    <pageSetUpPr fitToPage="1"/>
  </sheetPr>
  <dimension ref="A1:N11"/>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31.421875" customWidth="1"/>
    <col min="2" max="3" width="21.8515625" customWidth="1"/>
    <col min="4" max="14" width="19.00390625" customWidth="1"/>
  </cols>
  <sheetData>
    <row customHeight="1" ht="14.25">
      <c r="A1" s="8"/>
      <c r="B1" s="8"/>
      <c r="C1" s="8"/>
      <c r="D1" s="8"/>
      <c r="E1" s="8"/>
      <c r="F1" s="8"/>
      <c r="G1" s="8"/>
      <c r="H1" s="8"/>
      <c r="I1" s="8"/>
      <c r="J1" s="8"/>
      <c r="K1" s="8"/>
      <c r="L1" s="8"/>
      <c r="M1" s="8"/>
      <c r="N1" s="8"/>
    </row>
    <row customHeight="1" ht="15">
      <c r="A2" s="69"/>
      <c r="B2" s="69"/>
      <c r="C2" s="34"/>
      <c r="D2" s="69"/>
      <c r="E2" s="69"/>
      <c r="F2" s="69"/>
      <c r="G2" s="69"/>
      <c r="H2" s="205"/>
      <c r="I2" s="69"/>
      <c r="J2" s="69"/>
      <c r="K2" s="69"/>
      <c r="L2" s="35"/>
      <c r="M2" s="163"/>
      <c r="N2" s="121" t="s">
        <v>353</v>
      </c>
    </row>
    <row customHeight="1" ht="34.5">
      <c r="A3" s="206" t="str">
        <f>"2025"&amp;"年部门政府购买服务预算表"</f>
        <v>2025年部门政府购买服务预算表</v>
      </c>
      <c r="B3" s="207"/>
      <c r="C3" s="123"/>
      <c r="D3" s="207"/>
      <c r="E3" s="207"/>
      <c r="F3" s="207"/>
      <c r="G3" s="207"/>
      <c r="H3" s="208"/>
      <c r="I3" s="207"/>
      <c r="J3" s="207"/>
      <c r="K3" s="207"/>
      <c r="L3" s="123"/>
      <c r="M3" s="208"/>
      <c r="N3" s="207"/>
    </row>
    <row customHeight="1" ht="18.75">
      <c r="A4" s="209" t="str">
        <f>"单位名称："&amp;"中国共产主义青年团云县委员会"</f>
        <v>单位名称：中国共产主义青年团云县委员会</v>
      </c>
      <c r="B4" s="210"/>
      <c r="C4" s="40"/>
      <c r="D4" s="210"/>
      <c r="E4" s="210"/>
      <c r="F4" s="210"/>
      <c r="G4" s="210"/>
      <c r="H4" s="205"/>
      <c r="I4" s="69"/>
      <c r="J4" s="69"/>
      <c r="K4" s="69"/>
      <c r="L4" s="187"/>
      <c r="M4" s="211"/>
      <c r="N4" s="121" t="s">
        <v>176</v>
      </c>
    </row>
    <row customHeight="1" ht="18.75">
      <c r="A5" s="155" t="s">
        <v>344</v>
      </c>
      <c r="B5" s="188" t="s">
        <v>355</v>
      </c>
      <c r="C5" s="212" t="s">
        <v>356</v>
      </c>
      <c r="D5" s="189" t="s">
        <v>197</v>
      </c>
      <c r="E5" s="189"/>
      <c r="F5" s="189"/>
      <c r="G5" s="189"/>
      <c r="H5" s="73"/>
      <c r="I5" s="189"/>
      <c r="J5" s="189"/>
      <c r="K5" s="189"/>
      <c r="L5" s="136"/>
      <c r="M5" s="73"/>
      <c r="N5" s="190"/>
    </row>
    <row customHeight="1" ht="18.75">
      <c r="A6" s="156"/>
      <c r="B6" s="191"/>
      <c r="C6" s="192"/>
      <c r="D6" s="191" t="s">
        <v>60</v>
      </c>
      <c r="E6" s="191" t="s">
        <v>63</v>
      </c>
      <c r="F6" s="191" t="s">
        <v>350</v>
      </c>
      <c r="G6" s="191" t="s">
        <v>351</v>
      </c>
      <c r="H6" s="192" t="s">
        <v>352</v>
      </c>
      <c r="I6" s="193" t="s">
        <v>84</v>
      </c>
      <c r="J6" s="193"/>
      <c r="K6" s="193"/>
      <c r="L6" s="194"/>
      <c r="M6" s="195"/>
      <c r="N6" s="196"/>
    </row>
    <row customHeight="1" ht="26.25">
      <c r="A7" s="76"/>
      <c r="B7" s="196"/>
      <c r="C7" s="197"/>
      <c r="D7" s="196"/>
      <c r="E7" s="196"/>
      <c r="F7" s="196"/>
      <c r="G7" s="196"/>
      <c r="H7" s="197"/>
      <c r="I7" s="196" t="s">
        <v>62</v>
      </c>
      <c r="J7" s="196" t="s">
        <v>69</v>
      </c>
      <c r="K7" s="196" t="s">
        <v>205</v>
      </c>
      <c r="L7" s="78" t="s">
        <v>71</v>
      </c>
      <c r="M7" s="197" t="s">
        <v>72</v>
      </c>
      <c r="N7" s="196" t="s">
        <v>73</v>
      </c>
    </row>
    <row customHeight="1" ht="18.75">
      <c r="A8" s="213">
        <v>1</v>
      </c>
      <c r="B8" s="213">
        <v>2</v>
      </c>
      <c r="C8" s="213">
        <v>3</v>
      </c>
      <c r="D8" s="213">
        <v>4</v>
      </c>
      <c r="E8" s="213">
        <v>5</v>
      </c>
      <c r="F8" s="213">
        <v>6</v>
      </c>
      <c r="G8" s="213">
        <v>7</v>
      </c>
      <c r="H8" s="213">
        <v>8</v>
      </c>
      <c r="I8" s="213">
        <v>9</v>
      </c>
      <c r="J8" s="213">
        <v>10</v>
      </c>
      <c r="K8" s="213">
        <v>11</v>
      </c>
      <c r="L8" s="213">
        <v>12</v>
      </c>
      <c r="M8" s="213">
        <v>13</v>
      </c>
      <c r="N8" s="213">
        <v>14</v>
      </c>
    </row>
    <row customHeight="1" ht="18.75">
      <c r="A9" s="198"/>
      <c r="B9" s="199"/>
      <c r="C9" s="181"/>
      <c r="D9" s="20"/>
      <c r="E9" s="20"/>
      <c r="F9" s="20"/>
      <c r="G9" s="20"/>
      <c r="H9" s="20"/>
      <c r="I9" s="20"/>
      <c r="J9" s="20"/>
      <c r="K9" s="20"/>
      <c r="L9" s="20"/>
      <c r="M9" s="20"/>
      <c r="N9" s="20"/>
    </row>
    <row customHeight="1" ht="18.75">
      <c r="A10" s="201"/>
      <c r="B10" s="199"/>
      <c r="C10" s="181"/>
      <c r="D10" s="20"/>
      <c r="E10" s="20"/>
      <c r="F10" s="20"/>
      <c r="G10" s="20"/>
      <c r="H10" s="20"/>
      <c r="I10" s="20"/>
      <c r="J10" s="20"/>
      <c r="K10" s="20"/>
      <c r="L10" s="20"/>
      <c r="M10" s="20"/>
      <c r="N10" s="20"/>
    </row>
    <row customHeight="1" ht="18.75">
      <c r="A11" s="203" t="s">
        <v>124</v>
      </c>
      <c r="B11" s="204"/>
      <c r="C11" s="214"/>
      <c r="D11" s="20"/>
      <c r="E11" s="20"/>
      <c r="F11" s="20"/>
      <c r="G11" s="20"/>
      <c r="H11" s="20"/>
      <c r="I11" s="20"/>
      <c r="J11" s="20"/>
      <c r="K11" s="20"/>
      <c r="L11" s="20"/>
      <c r="M11" s="20"/>
      <c r="N11" s="20"/>
    </row>
  </sheetData>
  <mergeCells count="13">
    <mergeCell ref="A3:N3"/>
    <mergeCell ref="A5:A7"/>
    <mergeCell ref="B5:B7"/>
    <mergeCell ref="D5:N5"/>
    <mergeCell ref="F6:F7"/>
    <mergeCell ref="G6:G7"/>
    <mergeCell ref="A4:C4"/>
    <mergeCell ref="H6:H7"/>
    <mergeCell ref="D6:D7"/>
    <mergeCell ref="I6:N6"/>
    <mergeCell ref="A11:C11"/>
    <mergeCell ref="E6:E7"/>
    <mergeCell ref="C5:C7"/>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96C5D-83B7-3C62-19FC-97A6CDF4FE5D}" mc:Ignorable="x14ac xr xr2 xr3">
  <sheetPr>
    <outlinePr summaryRight="0" summaryBelow="0"/>
    <pageSetUpPr fitToPage="1"/>
  </sheetPr>
  <dimension ref="A1:I9"/>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37.7109375" customWidth="1"/>
    <col min="2" max="4" width="17.57421875" customWidth="1"/>
    <col min="5" max="9" width="15.7109375" customWidth="1"/>
  </cols>
  <sheetData>
    <row customHeight="1" ht="14.25">
      <c r="A1" s="8"/>
      <c r="B1" s="8"/>
      <c r="C1" s="8"/>
      <c r="D1" s="8"/>
      <c r="E1" s="8"/>
      <c r="F1" s="8"/>
      <c r="G1" s="8"/>
      <c r="H1" s="8"/>
      <c r="I1" s="8"/>
    </row>
    <row customHeight="1" ht="15">
      <c r="A2" s="70"/>
      <c r="B2" s="70"/>
      <c r="C2" s="70"/>
      <c r="D2" s="99"/>
      <c r="G2" s="35"/>
      <c r="H2" s="35"/>
      <c r="I2" s="35" t="s">
        <v>357</v>
      </c>
    </row>
    <row customHeight="1" ht="27.75">
      <c r="A3" s="185" t="str">
        <f>"2025"&amp;"年县对下转移支付预算表"</f>
        <v>2025年县对下转移支付预算表</v>
      </c>
      <c r="B3" s="134"/>
      <c r="C3" s="134"/>
      <c r="D3" s="134"/>
      <c r="E3" s="134"/>
      <c r="F3" s="134"/>
      <c r="G3" s="123"/>
      <c r="H3" s="123"/>
      <c r="I3" s="134"/>
    </row>
    <row customHeight="1" ht="18.75">
      <c r="A4" s="215" t="str">
        <f>"单位名称："&amp;"中国共产主义青年团云县委员会"</f>
        <v>单位名称：中国共产主义青年团云县委员会</v>
      </c>
      <c r="B4" s="210"/>
      <c r="C4" s="210"/>
      <c r="D4" s="216"/>
      <c r="E4" s="69"/>
      <c r="G4" s="187"/>
      <c r="H4" s="187"/>
      <c r="I4" s="35" t="s">
        <v>176</v>
      </c>
    </row>
    <row customHeight="1" ht="18.75">
      <c r="A5" s="16" t="s">
        <v>359</v>
      </c>
      <c r="B5" s="14" t="s">
        <v>197</v>
      </c>
      <c r="C5" s="75"/>
      <c r="D5" s="75"/>
      <c r="E5" s="14" t="s">
        <v>360</v>
      </c>
      <c r="F5" s="75"/>
      <c r="G5" s="136"/>
      <c r="H5" s="136"/>
      <c r="I5" s="15"/>
    </row>
    <row customHeight="1" ht="18.75">
      <c r="A6" s="18"/>
      <c r="B6" s="140" t="s">
        <v>60</v>
      </c>
      <c r="C6" s="155" t="s">
        <v>63</v>
      </c>
      <c r="D6" s="217" t="s">
        <v>361</v>
      </c>
      <c r="E6" s="77" t="s">
        <v>362</v>
      </c>
      <c r="F6" s="77" t="s">
        <v>362</v>
      </c>
      <c r="G6" s="77" t="s">
        <v>362</v>
      </c>
      <c r="H6" s="77" t="s">
        <v>362</v>
      </c>
      <c r="I6" s="77" t="s">
        <v>362</v>
      </c>
    </row>
    <row customHeight="1" ht="18.75">
      <c r="A7" s="77">
        <v>1</v>
      </c>
      <c r="B7" s="77">
        <v>2</v>
      </c>
      <c r="C7" s="77">
        <v>3</v>
      </c>
      <c r="D7" s="77">
        <v>4</v>
      </c>
      <c r="E7" s="77">
        <v>5</v>
      </c>
      <c r="F7" s="77">
        <v>6</v>
      </c>
      <c r="G7" s="77">
        <v>7</v>
      </c>
      <c r="H7" s="77">
        <v>8</v>
      </c>
      <c r="I7" s="77">
        <v>9</v>
      </c>
    </row>
    <row customHeight="1" ht="18.75">
      <c r="A8" s="112"/>
      <c r="B8" s="20"/>
      <c r="C8" s="20"/>
      <c r="D8" s="20"/>
      <c r="E8" s="20"/>
      <c r="F8" s="20"/>
      <c r="G8" s="20"/>
      <c r="H8" s="20"/>
      <c r="I8" s="20"/>
    </row>
    <row customHeight="1" ht="18.75">
      <c r="A9" s="218"/>
      <c r="B9" s="20"/>
      <c r="C9" s="20"/>
      <c r="D9" s="20"/>
      <c r="E9" s="20"/>
      <c r="F9" s="20"/>
      <c r="G9" s="20"/>
      <c r="H9" s="20"/>
      <c r="I9" s="20"/>
    </row>
  </sheetData>
  <mergeCells count="5">
    <mergeCell ref="A3:I3"/>
    <mergeCell ref="A5:A6"/>
    <mergeCell ref="B5:D5"/>
    <mergeCell ref="E5:I5"/>
    <mergeCell ref="A4:E4"/>
  </mergeCells>
  <printOptions horizontalCentered="1"/>
  <pageMargins left="1.00" right="1.00" top="0.75" bottom="0.75" header="0.00" footer="0.00"/>
  <pageSetup paperSize="9" scale="58" pageOrder="downThenOver"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2BF83-FB73-A03C-FDB4-05C17AC3A313}" mc:Ignorable="x14ac xr xr2 xr3">
  <sheetPr>
    <outlinePr summaryRight="0" summaryBelow="0"/>
    <pageSetUpPr fitToPage="1"/>
  </sheetPr>
  <dimension ref="A1:J8"/>
  <sheetViews>
    <sheetView topLeftCell="A1" showZeros="0" workbookViewId="0" tabSelected="1">
      <pane ySplit="1" topLeftCell="A2" activePane="bottomLeft" state="frozen"/>
      <selection pane="bottomLeft" activeCell="A1" sqref="A1"/>
    </sheetView>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2">
      <c r="A1" s="8"/>
      <c r="B1" s="8"/>
      <c r="C1" s="8"/>
      <c r="D1" s="8"/>
      <c r="E1" s="8"/>
      <c r="F1" s="8"/>
      <c r="G1" s="8"/>
      <c r="H1" s="8"/>
      <c r="I1" s="8"/>
      <c r="J1" s="8"/>
    </row>
    <row customHeight="1" ht="15">
      <c r="J2" s="35" t="s">
        <v>363</v>
      </c>
    </row>
    <row customHeight="1" ht="36">
      <c r="A3" s="65" t="str">
        <f>"2025"&amp;"年县对下转移支付绩效目标表"</f>
        <v>2025年县对下转移支付绩效目标表</v>
      </c>
      <c r="B3" s="134"/>
      <c r="C3" s="134"/>
      <c r="D3" s="134"/>
      <c r="E3" s="134"/>
      <c r="F3" s="123"/>
      <c r="G3" s="134"/>
      <c r="H3" s="123"/>
      <c r="I3" s="123"/>
      <c r="J3" s="134"/>
    </row>
    <row customHeight="1" ht="18.75">
      <c r="A4" s="89" t="str">
        <f>"单位名称："&amp;"中国共产主义青年团云县委员会"</f>
        <v>单位名称：中国共产主义青年团云县委员会</v>
      </c>
      <c r="B4" s="150"/>
      <c r="C4" s="150"/>
      <c r="D4" s="150"/>
      <c r="E4" s="150"/>
      <c r="F4" s="164"/>
      <c r="G4" s="150"/>
      <c r="H4" s="164"/>
    </row>
    <row customHeight="1" ht="18.75">
      <c r="A5" s="79" t="s">
        <v>285</v>
      </c>
      <c r="B5" s="79" t="s">
        <v>286</v>
      </c>
      <c r="C5" s="79" t="s">
        <v>287</v>
      </c>
      <c r="D5" s="79" t="s">
        <v>288</v>
      </c>
      <c r="E5" s="79" t="s">
        <v>289</v>
      </c>
      <c r="F5" s="165" t="s">
        <v>290</v>
      </c>
      <c r="G5" s="79" t="s">
        <v>291</v>
      </c>
      <c r="H5" s="165" t="s">
        <v>292</v>
      </c>
      <c r="I5" s="165" t="s">
        <v>293</v>
      </c>
      <c r="J5" s="79" t="s">
        <v>294</v>
      </c>
    </row>
    <row customHeight="1" ht="18.75">
      <c r="A6" s="79">
        <v>1</v>
      </c>
      <c r="B6" s="79">
        <v>2</v>
      </c>
      <c r="C6" s="79">
        <v>3</v>
      </c>
      <c r="D6" s="79">
        <v>4</v>
      </c>
      <c r="E6" s="79">
        <v>5</v>
      </c>
      <c r="F6" s="165">
        <v>6</v>
      </c>
      <c r="G6" s="79">
        <v>7</v>
      </c>
      <c r="H6" s="165">
        <v>8</v>
      </c>
      <c r="I6" s="165">
        <v>9</v>
      </c>
      <c r="J6" s="79">
        <v>10</v>
      </c>
    </row>
    <row customHeight="1" ht="18.75">
      <c r="A7" s="145"/>
      <c r="B7" s="166"/>
      <c r="C7" s="166"/>
      <c r="D7" s="166"/>
      <c r="E7" s="167"/>
      <c r="F7" s="96"/>
      <c r="G7" s="167"/>
      <c r="H7" s="96"/>
      <c r="I7" s="96"/>
      <c r="J7" s="167"/>
    </row>
    <row customHeight="1" ht="18.75">
      <c r="A8" s="219"/>
      <c r="B8" s="145"/>
      <c r="C8" s="145"/>
      <c r="D8" s="145"/>
      <c r="E8" s="145"/>
      <c r="F8" s="220"/>
      <c r="G8" s="145"/>
      <c r="H8" s="145"/>
      <c r="I8" s="145"/>
      <c r="J8" s="145"/>
    </row>
  </sheetData>
  <mergeCells count="2">
    <mergeCell ref="A3:J3"/>
    <mergeCell ref="A4:H4"/>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AD68-D0CC-5ECD-A777-D09A5E9B0CD4}" mc:Ignorable="x14ac xr xr2 xr3">
  <sheetPr>
    <outlinePr summaryRight="0" summaryBelow="0"/>
  </sheetPr>
  <dimension ref="A1:H9"/>
  <sheetViews>
    <sheetView topLeftCell="A1" showZeros="0" workbookViewId="0" tabSelected="1">
      <pane ySplit="1" topLeftCell="A2" activePane="bottomLeft" state="frozen"/>
      <selection pane="bottomLeft" activeCell="A1" sqref="A1"/>
    </sheetView>
  </sheetViews>
  <sheetFormatPr defaultColWidth="9.140625" customHeight="1" defaultRowHeight="12"/>
  <cols>
    <col min="1" max="1" width="29.00390625" customWidth="1"/>
    <col min="2" max="2" width="18.7109375" customWidth="1"/>
    <col min="3" max="3" width="24.8515625" customWidth="1"/>
    <col min="4" max="4" width="23.57421875" customWidth="1"/>
    <col min="5" max="5" width="17.8515625" customWidth="1"/>
    <col min="6" max="6" width="23.57421875" customWidth="1"/>
    <col min="7" max="7" width="25.140625" customWidth="1"/>
    <col min="8" max="8" width="18.8515625" customWidth="1"/>
  </cols>
  <sheetData>
    <row customHeight="1" ht="12">
      <c r="A1" s="8"/>
      <c r="B1" s="8"/>
      <c r="C1" s="8"/>
      <c r="D1" s="8"/>
      <c r="E1" s="8"/>
      <c r="F1" s="8"/>
      <c r="G1" s="8"/>
      <c r="H1" s="8"/>
    </row>
    <row customHeight="1" ht="15">
      <c r="A2" s="63"/>
      <c r="B2" s="63"/>
      <c r="C2" s="63"/>
      <c r="D2" s="63"/>
      <c r="E2" s="63"/>
      <c r="F2" s="63"/>
      <c r="G2" s="63"/>
      <c r="H2" s="9" t="s">
        <v>365</v>
      </c>
    </row>
    <row customHeight="1" ht="34.5">
      <c r="A3" s="221" t="str">
        <f>"2025"&amp;"年新增资产配置表"</f>
        <v>2025年新增资产配置表</v>
      </c>
      <c r="B3" s="134"/>
      <c r="C3" s="134"/>
      <c r="D3" s="134"/>
      <c r="E3" s="134"/>
      <c r="F3" s="134"/>
      <c r="G3" s="134"/>
      <c r="H3" s="134"/>
    </row>
    <row customHeight="1" ht="18.75">
      <c r="A4" s="186" t="str">
        <f>"单位名称："&amp;"中国共产主义青年团云县委员会"</f>
        <v>单位名称：中国共产主义青年团云县委员会</v>
      </c>
      <c r="B4" s="153"/>
      <c r="C4" s="150"/>
      <c r="H4" s="222" t="s">
        <v>176</v>
      </c>
    </row>
    <row customHeight="1" ht="18.75">
      <c r="A5" s="155" t="s">
        <v>190</v>
      </c>
      <c r="B5" s="155" t="s">
        <v>367</v>
      </c>
      <c r="C5" s="155" t="s">
        <v>368</v>
      </c>
      <c r="D5" s="155" t="s">
        <v>369</v>
      </c>
      <c r="E5" s="155" t="s">
        <v>370</v>
      </c>
      <c r="F5" s="223" t="s">
        <v>371</v>
      </c>
      <c r="G5" s="189"/>
      <c r="H5" s="190"/>
    </row>
    <row customHeight="1" ht="18.75">
      <c r="A6" s="76"/>
      <c r="B6" s="76"/>
      <c r="C6" s="76"/>
      <c r="D6" s="76"/>
      <c r="E6" s="76"/>
      <c r="F6" s="79" t="s">
        <v>348</v>
      </c>
      <c r="G6" s="79" t="s">
        <v>372</v>
      </c>
      <c r="H6" s="79" t="s">
        <v>373</v>
      </c>
    </row>
    <row customHeight="1" ht="18.75">
      <c r="A7" s="79">
        <v>1</v>
      </c>
      <c r="B7" s="79">
        <v>2</v>
      </c>
      <c r="C7" s="79">
        <v>3</v>
      </c>
      <c r="D7" s="79">
        <v>4</v>
      </c>
      <c r="E7" s="79">
        <v>5</v>
      </c>
      <c r="F7" s="79">
        <v>6</v>
      </c>
      <c r="G7" s="79">
        <v>7</v>
      </c>
      <c r="H7" s="79">
        <v>8</v>
      </c>
    </row>
    <row customHeight="1" ht="18.75">
      <c r="A8" s="166"/>
      <c r="B8" s="166"/>
      <c r="C8" s="112"/>
      <c r="D8" s="112"/>
      <c r="E8" s="112"/>
      <c r="F8" s="224"/>
      <c r="G8" s="20"/>
      <c r="H8" s="20"/>
    </row>
    <row customHeight="1" ht="18.75">
      <c r="A9" s="225" t="s">
        <v>60</v>
      </c>
      <c r="B9" s="226"/>
      <c r="C9" s="226"/>
      <c r="D9" s="226"/>
      <c r="E9" s="227"/>
      <c r="F9" s="224"/>
      <c r="G9" s="20"/>
      <c r="H9" s="20"/>
    </row>
  </sheetData>
  <mergeCells count="9">
    <mergeCell ref="A9:E9"/>
    <mergeCell ref="A3:H3"/>
    <mergeCell ref="A5:A6"/>
    <mergeCell ref="C5:C6"/>
    <mergeCell ref="D5:D6"/>
    <mergeCell ref="E5:E6"/>
    <mergeCell ref="F5:H5"/>
    <mergeCell ref="B5:B6"/>
    <mergeCell ref="A4:C4"/>
  </mergeCells>
  <pageMargins left="0.36" right="0.10" top="0.26" bottom="0.26" header="0.00" footer="0.00"/>
  <pageSetup paperSize="9" scale="81" pageOrder="downThenOver" orientation="landscape"/>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686A8-A473-4A67-C927-EF3786BDB102}" mc:Ignorable="x14ac xr xr2 xr3">
  <sheetPr>
    <outlinePr summaryRight="0" summaryBelow="0"/>
    <pageSetUpPr fitToPage="1"/>
  </sheetPr>
  <dimension ref="A1:K11"/>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13.421875" customWidth="1"/>
    <col min="2" max="2" width="43.87109375" customWidth="1"/>
    <col min="3" max="3" width="23.8515625" customWidth="1"/>
    <col min="4" max="4" width="11.140625" customWidth="1"/>
    <col min="5" max="5" width="33.1640625" customWidth="1"/>
    <col min="6" max="6" width="9.8515625" customWidth="1"/>
    <col min="7" max="7" width="17.7109375" customWidth="1"/>
    <col min="8" max="11" width="15.421875" customWidth="1"/>
  </cols>
  <sheetData>
    <row customHeight="1" ht="14.25">
      <c r="A1" s="8"/>
      <c r="B1" s="8"/>
      <c r="C1" s="8"/>
      <c r="D1" s="8"/>
      <c r="E1" s="8"/>
      <c r="F1" s="8"/>
      <c r="G1" s="8"/>
      <c r="H1" s="8"/>
      <c r="I1" s="8"/>
      <c r="J1" s="8"/>
      <c r="K1" s="8"/>
    </row>
    <row customHeight="1" ht="15">
      <c r="D2" s="102"/>
      <c r="E2" s="102"/>
      <c r="F2" s="102"/>
      <c r="G2" s="102"/>
      <c r="H2" s="70"/>
      <c r="I2" s="70"/>
      <c r="J2" s="70"/>
      <c r="K2" s="35" t="s">
        <v>374</v>
      </c>
    </row>
    <row customHeight="1" ht="42.75">
      <c r="A3" s="10" t="str">
        <f>"2025"&amp;"年转移支付补助项目支出预算表"</f>
        <v>2025年转移支付补助项目支出预算表</v>
      </c>
      <c r="B3" s="134"/>
      <c r="C3" s="134"/>
      <c r="D3" s="134"/>
      <c r="E3" s="134"/>
      <c r="F3" s="134"/>
      <c r="G3" s="134"/>
      <c r="H3" s="134"/>
      <c r="I3" s="134"/>
      <c r="J3" s="134"/>
      <c r="K3" s="134"/>
    </row>
    <row customHeight="1" ht="18.75">
      <c r="A4" s="152" t="str">
        <f>"单位名称："&amp;"中国共产主义青年团云县委员会"</f>
        <v>单位名称：中国共产主义青年团云县委员会</v>
      </c>
      <c r="B4" s="153"/>
      <c r="C4" s="153"/>
      <c r="D4" s="153"/>
      <c r="E4" s="153"/>
      <c r="F4" s="153"/>
      <c r="G4" s="153"/>
      <c r="H4" s="154"/>
      <c r="I4" s="154"/>
      <c r="J4" s="154"/>
      <c r="K4" s="228" t="s">
        <v>176</v>
      </c>
    </row>
    <row customHeight="1" ht="18.75">
      <c r="A5" s="72" t="s">
        <v>266</v>
      </c>
      <c r="B5" s="72" t="s">
        <v>192</v>
      </c>
      <c r="C5" s="72" t="s">
        <v>267</v>
      </c>
      <c r="D5" s="155" t="s">
        <v>193</v>
      </c>
      <c r="E5" s="155" t="s">
        <v>194</v>
      </c>
      <c r="F5" s="155" t="s">
        <v>268</v>
      </c>
      <c r="G5" s="155" t="s">
        <v>269</v>
      </c>
      <c r="H5" s="16" t="s">
        <v>60</v>
      </c>
      <c r="I5" s="14" t="s">
        <v>376</v>
      </c>
      <c r="J5" s="75"/>
      <c r="K5" s="15"/>
    </row>
    <row customHeight="1" ht="18.75">
      <c r="A6" s="138"/>
      <c r="B6" s="138"/>
      <c r="C6" s="138"/>
      <c r="D6" s="156"/>
      <c r="E6" s="156"/>
      <c r="F6" s="156"/>
      <c r="G6" s="156"/>
      <c r="H6" s="140"/>
      <c r="I6" s="155" t="s">
        <v>63</v>
      </c>
      <c r="J6" s="155" t="s">
        <v>64</v>
      </c>
      <c r="K6" s="155" t="s">
        <v>65</v>
      </c>
    </row>
    <row customHeight="1" ht="18.75">
      <c r="A7" s="124"/>
      <c r="B7" s="124"/>
      <c r="C7" s="124"/>
      <c r="D7" s="76"/>
      <c r="E7" s="76"/>
      <c r="F7" s="76"/>
      <c r="G7" s="76"/>
      <c r="H7" s="18"/>
      <c r="I7" s="76" t="s">
        <v>62</v>
      </c>
      <c r="J7" s="76"/>
      <c r="K7" s="76"/>
    </row>
    <row customHeight="1" ht="18.75">
      <c r="A8" s="56">
        <v>1</v>
      </c>
      <c r="B8" s="56">
        <v>2</v>
      </c>
      <c r="C8" s="56">
        <v>3</v>
      </c>
      <c r="D8" s="56">
        <v>4</v>
      </c>
      <c r="E8" s="56">
        <v>5</v>
      </c>
      <c r="F8" s="56">
        <v>6</v>
      </c>
      <c r="G8" s="56">
        <v>7</v>
      </c>
      <c r="H8" s="56">
        <v>8</v>
      </c>
      <c r="I8" s="56">
        <v>9</v>
      </c>
      <c r="J8" s="229">
        <v>10</v>
      </c>
      <c r="K8" s="229">
        <v>11</v>
      </c>
    </row>
    <row customHeight="1" ht="18.75">
      <c r="A9" s="112"/>
      <c r="B9" s="145"/>
      <c r="C9" s="112"/>
      <c r="D9" s="112"/>
      <c r="E9" s="112"/>
      <c r="F9" s="112"/>
      <c r="G9" s="112"/>
      <c r="H9" s="20"/>
      <c r="I9" s="20"/>
      <c r="J9" s="20"/>
      <c r="K9" s="20"/>
    </row>
    <row customHeight="1" ht="18.75">
      <c r="A10" s="145"/>
      <c r="B10" s="145"/>
      <c r="C10" s="145"/>
      <c r="D10" s="145"/>
      <c r="E10" s="145"/>
      <c r="F10" s="145"/>
      <c r="G10" s="145"/>
      <c r="H10" s="20"/>
      <c r="I10" s="20"/>
      <c r="J10" s="20"/>
      <c r="K10" s="20"/>
    </row>
    <row customHeight="1" ht="18.75">
      <c r="A11" s="147" t="s">
        <v>124</v>
      </c>
      <c r="B11" s="161"/>
      <c r="C11" s="161"/>
      <c r="D11" s="161"/>
      <c r="E11" s="161"/>
      <c r="F11" s="161"/>
      <c r="G11" s="162"/>
      <c r="H11" s="20"/>
      <c r="I11" s="20"/>
      <c r="J11" s="20"/>
      <c r="K11" s="20"/>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4DD4B-7C59-BD53-B987-34F88A905C4B}" mc:Ignorable="x14ac xr xr2 xr3">
  <sheetPr>
    <outlinePr summaryRight="0" summaryBelow="0"/>
    <pageSetUpPr fitToPage="1"/>
  </sheetPr>
  <dimension ref="A1:G14"/>
  <sheetViews>
    <sheetView topLeftCell="C1" showZeros="0" workbookViewId="0" tabSelected="1">
      <pane ySplit="1" topLeftCell="A2" activePane="bottomLeft" state="frozen"/>
      <selection pane="bottomLeft" activeCell="A1" sqref="A1"/>
    </sheetView>
  </sheetViews>
  <sheetFormatPr defaultColWidth="9.140625" customHeight="1" defaultRowHeight="14.25"/>
  <cols>
    <col min="1" max="1" width="29.421875" customWidth="1"/>
    <col min="2" max="2" width="23.140625" customWidth="1"/>
    <col min="3" max="3" width="31.57421875" customWidth="1"/>
    <col min="4" max="4" width="20.421875" customWidth="1"/>
    <col min="5" max="7" width="23.8515625" customWidth="1"/>
  </cols>
  <sheetData>
    <row customHeight="1" ht="14.25">
      <c r="A1" s="8"/>
      <c r="B1" s="8"/>
      <c r="C1" s="8"/>
      <c r="D1" s="8"/>
      <c r="E1" s="8"/>
      <c r="F1" s="8"/>
      <c r="G1" s="8"/>
    </row>
    <row customHeight="1" ht="15">
      <c r="A2" s="63"/>
      <c r="B2" s="63"/>
      <c r="C2" s="63"/>
      <c r="D2" s="151"/>
      <c r="E2" s="150"/>
      <c r="F2" s="150"/>
      <c r="G2" s="228" t="s">
        <v>377</v>
      </c>
    </row>
    <row customHeight="1" ht="36.75">
      <c r="A3" s="65" t="str">
        <f>"2025"&amp;"年部门项目中期规划预算表"</f>
        <v>2025年部门项目中期规划预算表</v>
      </c>
      <c r="B3" s="134"/>
      <c r="C3" s="134"/>
      <c r="D3" s="134"/>
      <c r="E3" s="134"/>
      <c r="F3" s="134"/>
      <c r="G3" s="134"/>
    </row>
    <row customHeight="1" ht="18.75">
      <c r="A4" s="89" t="str">
        <f>"单位名称："&amp;"中国共产主义青年团云县委员会"</f>
        <v>单位名称：中国共产主义青年团云县委员会</v>
      </c>
      <c r="B4" s="153"/>
      <c r="C4" s="153"/>
      <c r="D4" s="153"/>
      <c r="E4" s="154"/>
      <c r="F4" s="154"/>
      <c r="G4" s="228" t="s">
        <v>176</v>
      </c>
    </row>
    <row customHeight="1" ht="18.75">
      <c r="A5" s="72" t="s">
        <v>267</v>
      </c>
      <c r="B5" s="72" t="s">
        <v>266</v>
      </c>
      <c r="C5" s="72" t="s">
        <v>192</v>
      </c>
      <c r="D5" s="155" t="s">
        <v>379</v>
      </c>
      <c r="E5" s="14" t="s">
        <v>63</v>
      </c>
      <c r="F5" s="75"/>
      <c r="G5" s="15"/>
    </row>
    <row customHeight="1" ht="18.75">
      <c r="A6" s="138"/>
      <c r="B6" s="138"/>
      <c r="C6" s="138"/>
      <c r="D6" s="156"/>
      <c r="E6" s="230" t="str">
        <f>"2025"&amp;"年"</f>
        <v>2025年</v>
      </c>
      <c r="F6" s="230" t="str">
        <f>"2025"+1&amp;"年"</f>
        <v>2026年</v>
      </c>
      <c r="G6" s="231" t="str">
        <f>"2025"+2&amp;"年"</f>
        <v>2027年</v>
      </c>
    </row>
    <row customHeight="1" ht="18.75">
      <c r="A7" s="124"/>
      <c r="B7" s="124"/>
      <c r="C7" s="124"/>
      <c r="D7" s="76"/>
      <c r="E7" s="124" t="s">
        <v>62</v>
      </c>
      <c r="F7" s="124"/>
      <c r="G7" s="76"/>
    </row>
    <row customHeight="1" ht="18.75">
      <c r="A8" s="56">
        <v>1</v>
      </c>
      <c r="B8" s="56">
        <v>2</v>
      </c>
      <c r="C8" s="56">
        <v>3</v>
      </c>
      <c r="D8" s="56">
        <v>4</v>
      </c>
      <c r="E8" s="56">
        <v>5</v>
      </c>
      <c r="F8" s="56">
        <v>6</v>
      </c>
      <c r="G8" s="229">
        <v>7</v>
      </c>
    </row>
    <row customHeight="1" ht="18.75">
      <c r="A9" s="145" t="s">
        <v>75</v>
      </c>
      <c r="B9" s="92"/>
      <c r="C9" s="92"/>
      <c r="D9" s="145"/>
      <c r="E9" s="20">
        <v>210000</v>
      </c>
      <c r="F9" s="20"/>
      <c r="G9" s="20"/>
    </row>
    <row customHeight="1" ht="18.75">
      <c r="A10" s="232" t="s">
        <v>75</v>
      </c>
      <c r="B10" s="145"/>
      <c r="C10" s="145"/>
      <c r="D10" s="145"/>
      <c r="E10" s="20">
        <v>210000</v>
      </c>
      <c r="F10" s="20"/>
      <c r="G10" s="20"/>
    </row>
    <row customHeight="1" ht="18.75">
      <c r="A11" s="146"/>
      <c r="B11" s="145" t="s">
        <v>383</v>
      </c>
      <c r="C11" s="145" t="s">
        <v>281</v>
      </c>
      <c r="D11" s="145" t="s">
        <v>384</v>
      </c>
      <c r="E11" s="20">
        <v>100000</v>
      </c>
      <c r="F11" s="20"/>
      <c r="G11" s="20"/>
    </row>
    <row customHeight="1" ht="18.75">
      <c r="A12" s="146"/>
      <c r="B12" s="145" t="s">
        <v>383</v>
      </c>
      <c r="C12" s="145" t="s">
        <v>275</v>
      </c>
      <c r="D12" s="145" t="s">
        <v>384</v>
      </c>
      <c r="E12" s="20">
        <v>50000</v>
      </c>
      <c r="F12" s="20"/>
      <c r="G12" s="20"/>
    </row>
    <row customHeight="1" ht="18.75">
      <c r="A13" s="146"/>
      <c r="B13" s="145" t="s">
        <v>383</v>
      </c>
      <c r="C13" s="145" t="s">
        <v>272</v>
      </c>
      <c r="D13" s="145" t="s">
        <v>384</v>
      </c>
      <c r="E13" s="20">
        <v>60000</v>
      </c>
      <c r="F13" s="20"/>
      <c r="G13" s="20"/>
    </row>
    <row customHeight="1" ht="18.75">
      <c r="A14" s="225" t="s">
        <v>60</v>
      </c>
      <c r="B14" s="233" t="s">
        <v>385</v>
      </c>
      <c r="C14" s="233"/>
      <c r="D14" s="234"/>
      <c r="E14" s="20">
        <v>210000</v>
      </c>
      <c r="F14" s="20"/>
      <c r="G14" s="20"/>
    </row>
  </sheetData>
  <mergeCells count="11">
    <mergeCell ref="G6:G7"/>
    <mergeCell ref="D5:D7"/>
    <mergeCell ref="A3:G3"/>
    <mergeCell ref="A4:D4"/>
    <mergeCell ref="E5:G5"/>
    <mergeCell ref="F6:F7"/>
    <mergeCell ref="A14:D14"/>
    <mergeCell ref="B5:B7"/>
    <mergeCell ref="C5:C7"/>
    <mergeCell ref="A5:A7"/>
    <mergeCell ref="E6:E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