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县对下转移支付预算表09-1" sheetId="13" r:id="rId14"/>
    <sheet name="县对下转移支付绩效目标表09-2" sheetId="14" r:id="rId15"/>
    <sheet name="新增资产配置表10" sheetId="15" r:id="rId16"/>
    <sheet name="转移支付补助项目支出预算表11" sheetId="16" r:id="rId17"/>
    <sheet name="部门项目中期规划预算表12" sheetId="17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<sst xmlns="http://schemas.openxmlformats.org/spreadsheetml/2006/main" count="887" uniqueCount="391">
  <si>
    <t>预算01-1表</t>
  </si>
  <si>
    <t>2025年部门财务收支预算总表</t>
  </si>
  <si>
    <t>单位名称：中国共产党云县委员会党校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</si>
  <si>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</si>
  <si>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</si>
  <si>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</si>
  <si>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</si>
  <si>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</si>
  <si>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</si>
  <si>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</si>
  <si>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</si>
  <si>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</si>
  <si>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</si>
  <si>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</si>
  <si>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</si>
  <si>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</si>
  <si>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</si>
  <si>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</si>
  <si>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</si>
  <si>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</si>
  <si>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</si>
  <si>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</si>
  <si>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</si>
  <si>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</si>
  <si>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</si>
  <si>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</si>
  <si>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</si>
  <si>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</si>
  <si>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</si>
  <si>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</si>
  <si>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</si>
  <si>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</si>
  <si>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</si>
  <si>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</si>
  <si>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</si>
  <si>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</si>
  <si>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</si>
  <si>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</si>
  <si>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</si>
  <si>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</si>
  <si>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</si>
  <si>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</si>
  <si>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</si>
  <si>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</si>
  <si>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</si>
  <si>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</si>
  <si>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</si>
  <si>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</si>
  <si>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</si>
  <si>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</si>
  <si>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</si>
  <si>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</si>
  <si>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</si>
  <si>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</si>
  <si>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</si>
  <si>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</si>
  <si>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</si>
  <si>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</si>
  <si>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</si>
  <si>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</si>
  <si>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</si>
  <si>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</si>
  <si>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</si>
  <si>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</si>
  <si>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</si>
  <si>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</si>
  <si>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</si>
  <si>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</si>
  <si>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</si>
  <si>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</si>
  <si>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</si>
  <si>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</si>
  <si>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</si>
  <si>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</si>
  <si>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197</t>
  </si>
  <si>
    <t>中国共产党云县委员会党校</t>
  </si>
  <si>
    <t>197001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</si>
  <si>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</si>
  <si>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</si>
  <si>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</si>
  <si>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</si>
  <si>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</si>
  <si>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</si>
  <si>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</si>
  <si>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</si>
  <si>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</si>
  <si>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</si>
  <si>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</si>
  <si>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</si>
  <si>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</si>
  <si>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</si>
  <si>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</si>
  <si>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</si>
  <si>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</si>
  <si>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</si>
  <si>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</si>
  <si>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</si>
  <si>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</si>
  <si>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</si>
  <si>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</si>
  <si>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</si>
  <si>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</si>
  <si>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</si>
  <si>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</si>
  <si>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</si>
  <si>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</si>
  <si>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</si>
  <si>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</si>
  <si>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</si>
  <si>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</si>
  <si>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</si>
  <si>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</si>
  <si>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</si>
  <si>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</si>
  <si>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</si>
  <si>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</si>
  <si>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</si>
  <si>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</si>
  <si>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</si>
  <si>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</si>
  <si>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</si>
  <si>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</si>
  <si>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</si>
  <si>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</si>
  <si>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</si>
  <si>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</si>
  <si>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</si>
  <si>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</si>
  <si>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</si>
  <si>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</si>
  <si>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</si>
  <si>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</si>
  <si>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</si>
  <si>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</si>
  <si>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</si>
  <si>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</si>
  <si>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</si>
  <si>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</si>
  <si>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</si>
  <si>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</si>
  <si>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</si>
  <si>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</si>
  <si>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</si>
  <si>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</si>
  <si>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</si>
  <si>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</si>
  <si>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</si>
  <si>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</si>
  <si>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</si>
  <si>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</si>
  <si>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</si>
  <si>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</si>
  <si>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</si>
  <si>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</si>
  <si>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</si>
  <si>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</si>
  <si>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</si>
  <si>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</si>
  <si>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</si>
  <si>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</si>
  <si>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</si>
  <si>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</si>
  <si>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</si>
  <si>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</si>
  <si>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</si>
  <si>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</si>
  <si>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</si>
  <si>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</si>
  <si>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</si>
  <si>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</si>
  <si>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</si>
  <si>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</si>
  <si>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</si>
  <si>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</si>
  <si>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</si>
  <si>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2025年“三公”经费支出预算表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</si>
  <si>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</si>
  <si>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</si>
  <si>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</si>
  <si>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</si>
  <si>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</si>
  <si>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</si>
  <si>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</si>
  <si>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</si>
  <si>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</si>
  <si>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</si>
  <si>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</si>
  <si>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</si>
  <si>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</si>
  <si>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</si>
  <si>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</si>
  <si>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</si>
  <si>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</si>
  <si>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</si>
  <si>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</si>
  <si>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</si>
  <si>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</si>
  <si>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</si>
  <si>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</si>
  <si>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</si>
  <si>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</si>
  <si>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</si>
  <si>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</si>
  <si>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</si>
  <si>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</si>
  <si>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</si>
  <si>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</si>
  <si>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530922210000000001678</t>
  </si>
  <si>
    <t>事业人员支出工资</t>
  </si>
  <si>
    <t>30101</t>
  </si>
  <si>
    <t>基本工资</t>
  </si>
  <si>
    <t>530922210000000001591</t>
  </si>
  <si>
    <t>行政人员支出工资</t>
  </si>
  <si>
    <t>30102</t>
  </si>
  <si>
    <t>津贴补贴</t>
  </si>
  <si>
    <t>530922231100001426051</t>
  </si>
  <si>
    <t>行政人员绩效考核奖励（2017年提高标准部分）</t>
  </si>
  <si>
    <t>30103</t>
  </si>
  <si>
    <t>奖金</t>
  </si>
  <si>
    <t>530922231100001426054</t>
  </si>
  <si>
    <t>事业绩效工资（2017年提高标准部分）</t>
  </si>
  <si>
    <t>30107</t>
  </si>
  <si>
    <t>绩效工资</t>
  </si>
  <si>
    <t>530922210000000001679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</si>
  <si>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</si>
  <si>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</si>
  <si>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</si>
  <si>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</si>
  <si>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</si>
  <si>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</si>
  <si>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</si>
  <si>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</si>
  <si>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</si>
  <si>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</si>
  <si>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</si>
  <si>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530922210000000001680</t>
  </si>
  <si>
    <t>30113</t>
  </si>
  <si>
    <t>530922251100003775562</t>
  </si>
  <si>
    <t>单位编外人员经费</t>
  </si>
  <si>
    <t>30199</t>
  </si>
  <si>
    <t>其他工资福利支出</t>
  </si>
  <si>
    <t>530922210000000001695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</si>
  <si>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</si>
  <si>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</si>
  <si>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</si>
  <si>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</si>
  <si>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</si>
  <si>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</si>
  <si>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</si>
  <si>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</si>
  <si>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</si>
  <si>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</si>
  <si>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</si>
  <si>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530922241100002243626</t>
  </si>
  <si>
    <t>公务接待费（一般公用经费）</t>
  </si>
  <si>
    <t>30217</t>
  </si>
  <si>
    <t>530922210000000001696</t>
  </si>
  <si>
    <t>职工教育经费</t>
  </si>
  <si>
    <t>30216</t>
  </si>
  <si>
    <t>培训费</t>
  </si>
  <si>
    <t>530922210000000001694</t>
  </si>
  <si>
    <t>工会经费</t>
  </si>
  <si>
    <t>30228</t>
  </si>
  <si>
    <t>530922210000000001692</t>
  </si>
  <si>
    <t>行政人员公务交通补贴</t>
  </si>
  <si>
    <t>30239</t>
  </si>
  <si>
    <t>其他交通费用</t>
  </si>
  <si>
    <t>530922210000000001689</t>
  </si>
  <si>
    <t>离退休费</t>
  </si>
  <si>
    <t>30302</t>
  </si>
  <si>
    <t>退休费</t>
  </si>
  <si>
    <t>530922210000000004763</t>
  </si>
  <si>
    <t>机关事业单位职工遗属生活补助</t>
  </si>
  <si>
    <t>30305</t>
  </si>
  <si>
    <t>生活补助</t>
  </si>
  <si>
    <t>530922221100000365923</t>
  </si>
  <si>
    <t>护理费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</si>
  <si>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</si>
  <si>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</si>
  <si>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</si>
  <si>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</si>
  <si>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</si>
  <si>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</si>
  <si>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</si>
  <si>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</si>
  <si>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干部培训经费专项资金</t>
  </si>
  <si>
    <t>专项业务类</t>
  </si>
  <si>
    <t>530922200000000000227</t>
  </si>
  <si>
    <t>教学科研课题专项资金</t>
  </si>
  <si>
    <t>530922200000000000225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</si>
  <si>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</si>
  <si>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</si>
  <si>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</si>
  <si>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</si>
  <si>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</si>
  <si>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</si>
  <si>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</si>
  <si>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</si>
  <si>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</si>
  <si>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</si>
  <si>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</si>
  <si>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</si>
  <si>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完成本年的培训任务</t>
  </si>
  <si>
    <t>产出指标</t>
  </si>
  <si>
    <t>数量指标</t>
  </si>
  <si>
    <t>组织培训期数</t>
  </si>
  <si>
    <t>&gt;=</t>
  </si>
  <si>
    <t>20</t>
  </si>
  <si>
    <t>次</t>
  </si>
  <si>
    <t>定量指标</t>
  </si>
  <si>
    <t>反映预算部门（单位）组织开展各类培训的期数。</t>
  </si>
  <si>
    <t>效益指标</t>
  </si>
  <si>
    <t>社会效益</t>
  </si>
  <si>
    <t>人才培养数</t>
  </si>
  <si>
    <t>3000</t>
  </si>
  <si>
    <t>人</t>
  </si>
  <si>
    <t>反映科技培训开展情况，提高受益人群的科技素质。</t>
  </si>
  <si>
    <t>满意度指标</t>
  </si>
  <si>
    <t>服务对象满意度</t>
  </si>
  <si>
    <t>满意</t>
  </si>
  <si>
    <t>=</t>
  </si>
  <si>
    <t>%</t>
  </si>
  <si>
    <t>定性指标</t>
  </si>
  <si>
    <t>完成2025年的科研课题经费5万元</t>
  </si>
  <si>
    <t>科研论文数</t>
  </si>
  <si>
    <t>篇</t>
  </si>
  <si>
    <t>反映部门科技水平贡献情况</t>
  </si>
  <si>
    <t>8</t>
  </si>
  <si>
    <t>科研成果总体满意度</t>
  </si>
  <si>
    <t>95</t>
  </si>
  <si>
    <t>反映科技培训开展情况，提高受益人群的科技素质</t>
  </si>
  <si>
    <t>预算06表</t>
  </si>
  <si>
    <t>2025年部门政府性基金预算支出预算表</t>
  </si>
  <si>
    <t>政府性基金预算支出预算表</t>
  </si>
  <si>
    <t>单位名称：临沧市发展和改革委员会</t>
  </si>
  <si>
    <t>本年政府性基金预算支出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</si>
  <si>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</si>
  <si>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</si>
  <si>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</si>
  <si>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</si>
  <si>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</si>
  <si>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</si>
  <si>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</si>
  <si>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</si>
  <si>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</si>
  <si>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</si>
  <si>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</si>
  <si>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A3彩色打印机</t>
  </si>
  <si>
    <t>台</t>
  </si>
  <si>
    <t>被芯、被套、枕头、四件套等床上用品</t>
  </si>
  <si>
    <t>床上装具</t>
  </si>
  <si>
    <t>套</t>
  </si>
  <si>
    <t>复印纸</t>
  </si>
  <si>
    <t>箱</t>
  </si>
  <si>
    <t>手机存放柜</t>
  </si>
  <si>
    <t>其他柜类</t>
  </si>
  <si>
    <t>个</t>
  </si>
  <si>
    <t>碎纸机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</si>
  <si>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</si>
  <si>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</si>
  <si>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</si>
  <si>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</si>
  <si>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</si>
  <si>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2025年县对下转移支付预算表</t>
  </si>
  <si>
    <t>单位名称（项目）</t>
  </si>
  <si>
    <t>地区</t>
  </si>
  <si>
    <t>政府性基金</t>
  </si>
  <si>
    <t>-</t>
  </si>
  <si>
    <t>预算09-2表</t>
  </si>
  <si>
    <t>2025年县对下转移支付绩效目标表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</si>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</sst>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31">
    <font>
      <sz val="9"/>
      <color rgb="FF000000"/>
      <name val="Microsoft YaHei UI"/>
    </font>
    <font>
      <sz val="9"/>
      <color auto="1"/>
      <name val="宋体"/>
    </font>
    <font>
      <sz val="11"/>
      <color auto="1"/>
      <name val="Calibri"/>
      <scheme val="minor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30"/>
      <color rgb="FF000000"/>
      <name val="宋体"/>
    </font>
    <font>
      <sz val="9"/>
      <color auto="1"/>
      <name val="Microsoft YaHei UI"/>
    </font>
    <font>
      <sz val="28"/>
      <color rgb="FF000000"/>
      <name val="宋体"/>
    </font>
    <font>
      <sz val="10"/>
      <color rgb="FF000000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21"/>
      <color rgb="FF000000"/>
      <name val="宋体"/>
    </font>
    <font>
      <sz val="11"/>
      <color theme="1"/>
      <name val="Calibri"/>
      <scheme val="minor"/>
    </font>
    <font>
      <sz val="10"/>
      <color theme="1"/>
      <name val="宋体"/>
    </font>
    <font>
      <b/>
      <sz val="23"/>
      <color rgb="FF000000"/>
      <name val="宋体"/>
    </font>
    <font>
      <sz val="11"/>
      <color theme="1"/>
      <name val="宋体"/>
    </font>
    <font>
      <sz val="11.25"/>
      <color rgb="FF000000"/>
      <name val="宋体"/>
    </font>
    <font>
      <sz val="12"/>
      <color theme="1"/>
      <name val="宋体"/>
    </font>
    <font>
      <sz val="12"/>
      <color rgb="FF000000"/>
      <name val="宋体"/>
    </font>
    <font>
      <sz val="9"/>
      <color theme="1"/>
      <name val="宋体"/>
    </font>
    <font>
      <sz val="10"/>
      <color rgb="FFFFFFFF"/>
      <name val="宋体"/>
    </font>
    <font>
      <b/>
      <sz val="21"/>
      <color rgb="FF000000"/>
      <name val="宋体"/>
    </font>
    <font>
      <sz val="22"/>
      <color auto="1"/>
      <name val="方正小标宋简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8">
    <xf numFmtId="0" fontId="0" fillId="0" borderId="0">
      <alignment vertical="top"/>
      <protection locked="0"/>
    </xf>
    <xf numFmtId="171" fontId="1" fillId="0" borderId="1">
      <alignment horizontal="right" vertical="center"/>
    </xf>
    <xf numFmtId="49" fontId="1" fillId="0" borderId="1">
      <alignment horizontal="left" vertical="center" wrapText="1"/>
    </xf>
    <xf numFmtId="173" fontId="1" fillId="0" borderId="1">
      <alignment horizontal="right" vertical="center"/>
    </xf>
    <xf numFmtId="174" fontId="1" fillId="0" borderId="1">
      <alignment horizontal="right" vertical="center"/>
    </xf>
    <xf numFmtId="175" fontId="1" fillId="0" borderId="1">
      <alignment horizontal="right" vertical="center"/>
    </xf>
    <xf numFmtId="10" fontId="1" fillId="0" borderId="1">
      <alignment horizontal="right" vertical="center"/>
    </xf>
    <xf numFmtId="172" fontId="1" fillId="0" borderId="1">
      <alignment horizontal="right" vertical="center"/>
    </xf>
  </cellStyleXfs>
  <cellXfs count="237">
    <xf numFmtId="0" fontId="0" fillId="0" borderId="0" xfId="0" applyFont="1">
      <alignment vertical="top"/>
      <protection locked="0"/>
    </xf>
    <xf numFmtId="171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3" fontId="1" fillId="0" borderId="1" xfId="3" applyFont="1" applyBorder="1" applyNumberFormat="1">
      <alignment horizontal="right" vertical="center"/>
    </xf>
    <xf numFmtId="174" fontId="1" fillId="0" borderId="1" xfId="4" applyFont="1" applyBorder="1" applyNumberFormat="1">
      <alignment horizontal="right" vertical="center"/>
    </xf>
    <xf numFmtId="175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2" fontId="1" fillId="0" borderId="1" xfId="7" applyFont="1" applyBorder="1" applyNumberFormat="1">
      <alignment horizontal="right" vertical="center"/>
    </xf>
    <xf numFmtId="0" fontId="2" fillId="0" borderId="0" xfId="0" applyFont="1">
      <alignment horizontal="center" vertical="center"/>
    </xf>
    <xf numFmtId="0" fontId="3" fillId="0" borderId="0" xfId="0" applyFont="1">
      <alignment horizontal="right" vertical="center"/>
    </xf>
    <xf numFmtId="0" fontId="4" fillId="0" borderId="0" xfId="0" applyFont="1" quotePrefix="1">
      <alignment horizontal="center" vertical="center"/>
    </xf>
    <xf numFmtId="0" fontId="5" fillId="0" borderId="0" xfId="0" applyFont="1">
      <alignment horizontal="center" vertical="top"/>
    </xf>
    <xf numFmtId="0" fontId="3" fillId="0" borderId="0" xfId="0" applyFont="1" quotePrefix="1">
      <alignment horizontal="left" vertical="center"/>
    </xf>
    <xf numFmtId="0" fontId="6" fillId="0" borderId="0" xfId="0" applyFont="1">
      <alignment horizontal="center" vertical="center"/>
    </xf>
    <xf numFmtId="0" fontId="7" fillId="0" borderId="2" xfId="0" applyFont="1" applyBorder="1">
      <alignment horizontal="center" vertical="center"/>
    </xf>
    <xf numFmtId="0" fontId="7" fillId="0" borderId="3" xfId="0" applyFont="1" applyBorder="1">
      <alignment horizontal="center" vertical="center"/>
    </xf>
    <xf numFmtId="0" fontId="7" fillId="0" borderId="4" xfId="0" applyFont="1" applyBorder="1">
      <alignment horizontal="center" vertical="center"/>
    </xf>
    <xf numFmtId="0" fontId="7" fillId="0" borderId="4" xfId="0" applyFont="1" applyBorder="1" quotePrefix="1">
      <alignment horizontal="center" vertical="center"/>
    </xf>
    <xf numFmtId="0" fontId="7" fillId="0" borderId="5" xfId="0" applyFont="1" applyBorder="1">
      <alignment horizontal="center" vertical="center"/>
    </xf>
    <xf numFmtId="0" fontId="3" fillId="0" borderId="1" xfId="0" applyFont="1" applyBorder="1">
      <alignment horizontal="left" vertical="center"/>
    </xf>
    <xf numFmtId="171" fontId="1" fillId="0" borderId="1" xfId="0" applyFont="1" applyBorder="1" applyNumberFormat="1">
      <alignment horizontal="right" vertical="center"/>
      <protection locked="0"/>
    </xf>
    <xf numFmtId="0" fontId="1" fillId="0" borderId="1" xfId="0" applyFont="1" applyBorder="1">
      <alignment horizontal="left" vertical="center"/>
      <protection locked="0"/>
    </xf>
    <xf numFmtId="0" fontId="1" fillId="0" borderId="3" xfId="0" applyFont="1" applyBorder="1">
      <alignment horizontal="left" vertical="center"/>
      <protection locked="0"/>
    </xf>
    <xf numFmtId="0" fontId="1" fillId="0" borderId="5" xfId="0" applyFont="1" applyBorder="1">
      <alignment horizontal="left" vertical="center"/>
      <protection locked="0"/>
    </xf>
    <xf numFmtId="0" fontId="1" fillId="0" borderId="6" xfId="0" applyFont="1" applyBorder="1">
      <alignment horizontal="left" vertical="center"/>
      <protection locked="0"/>
    </xf>
    <xf numFmtId="0" fontId="8" fillId="0" borderId="5" xfId="0" applyFont="1" applyBorder="1">
      <alignment vertical="center"/>
      <protection locked="0"/>
    </xf>
    <xf numFmtId="0" fontId="9" fillId="0" borderId="5" xfId="0" applyFont="1" applyBorder="1">
      <alignment horizontal="center" vertical="center"/>
      <protection locked="0"/>
    </xf>
    <xf numFmtId="0" fontId="10" fillId="0" borderId="5" xfId="0" applyFont="1" applyBorder="1">
      <alignment horizontal="center" vertical="center"/>
    </xf>
    <xf numFmtId="171" fontId="9" fillId="0" borderId="1" xfId="0" applyFont="1" applyBorder="1" applyNumberFormat="1">
      <alignment horizontal="right" vertical="center"/>
      <protection locked="0"/>
    </xf>
    <xf numFmtId="171" fontId="1" fillId="0" borderId="1" xfId="0" applyFont="1" applyBorder="1" applyNumberFormat="1" quotePrefix="1">
      <alignment horizontal="right" vertical="center"/>
      <protection locked="0"/>
    </xf>
    <xf numFmtId="0" fontId="10" fillId="0" borderId="1" xfId="0" applyFont="1" applyBorder="1">
      <alignment horizontal="center" vertical="center"/>
    </xf>
    <xf numFmtId="0" fontId="3" fillId="0" borderId="5" xfId="0" applyFont="1" applyBorder="1">
      <alignment horizontal="left" vertical="center"/>
    </xf>
    <xf numFmtId="0" fontId="10" fillId="0" borderId="5" xfId="0" applyFont="1" applyBorder="1">
      <alignment horizontal="center" vertical="center"/>
      <protection locked="0"/>
    </xf>
    <xf numFmtId="0" fontId="11" fillId="0" borderId="0" xfId="0" applyFont="1">
      <alignment vertical="top"/>
    </xf>
    <xf numFmtId="0" fontId="12" fillId="0" borderId="0" xfId="0" applyFont="1">
      <protection locked="0"/>
    </xf>
    <xf numFmtId="0" fontId="3" fillId="0" borderId="0" xfId="0" applyFont="1">
      <alignment horizontal="right" vertical="center"/>
      <protection locked="0"/>
    </xf>
    <xf numFmtId="0" fontId="4" fillId="0" borderId="0" xfId="0" applyFont="1">
      <alignment horizontal="center" vertical="center"/>
      <protection locked="0"/>
    </xf>
    <xf numFmtId="0" fontId="13" fillId="0" borderId="0" xfId="0" applyFont="1">
      <alignment horizontal="center" vertical="center"/>
    </xf>
    <xf numFmtId="0" fontId="13" fillId="0" borderId="0" xfId="0" applyFont="1">
      <alignment horizontal="center" vertical="center"/>
      <protection locked="0"/>
    </xf>
    <xf numFmtId="0" fontId="7" fillId="0" borderId="0" xfId="0" applyFont="1"/>
    <xf numFmtId="0" fontId="7" fillId="0" borderId="0" xfId="0" applyFont="1">
      <protection locked="0"/>
    </xf>
    <xf numFmtId="0" fontId="12" fillId="0" borderId="4" xfId="0" applyFont="1" applyBorder="1">
      <alignment horizontal="center" vertical="center" wrapText="1"/>
      <protection locked="0"/>
    </xf>
    <xf numFmtId="0" fontId="12" fillId="0" borderId="7" xfId="0" applyFont="1" applyBorder="1">
      <alignment horizontal="center" vertical="center" wrapText="1"/>
      <protection locked="0"/>
    </xf>
    <xf numFmtId="0" fontId="12" fillId="0" borderId="8" xfId="0" applyFont="1" applyBorder="1">
      <alignment horizontal="center" vertical="center" wrapText="1"/>
      <protection locked="0"/>
    </xf>
    <xf numFmtId="0" fontId="12" fillId="0" borderId="8" xfId="0" applyFont="1" applyBorder="1">
      <alignment horizontal="center" vertical="center" wrapText="1"/>
    </xf>
    <xf numFmtId="0" fontId="12" fillId="0" borderId="8" xfId="0" applyFont="1" applyBorder="1">
      <alignment horizontal="center" vertical="center"/>
    </xf>
    <xf numFmtId="0" fontId="12" fillId="0" borderId="3" xfId="0" applyFont="1" applyBorder="1">
      <alignment horizontal="center" vertical="center" wrapText="1"/>
    </xf>
    <xf numFmtId="0" fontId="12" fillId="2" borderId="3" xfId="0" applyFont="1" applyFill="1" applyBorder="1">
      <alignment horizontal="center" vertical="center" wrapText="1"/>
      <protection locked="0"/>
    </xf>
    <xf numFmtId="0" fontId="12" fillId="0" borderId="9" xfId="0" applyFont="1" applyBorder="1">
      <alignment horizontal="center" vertical="center"/>
    </xf>
    <xf numFmtId="0" fontId="12" fillId="0" borderId="10" xfId="0" applyFont="1" applyBorder="1">
      <alignment horizontal="center" vertical="center"/>
    </xf>
    <xf numFmtId="0" fontId="12" fillId="0" borderId="10" xfId="0" applyFont="1" applyBorder="1">
      <alignment horizontal="center" vertical="center" wrapText="1"/>
      <protection locked="0"/>
    </xf>
    <xf numFmtId="0" fontId="12" fillId="0" borderId="11" xfId="0" applyFont="1" applyBorder="1">
      <alignment horizontal="center" vertical="center"/>
    </xf>
    <xf numFmtId="0" fontId="12" fillId="0" borderId="6" xfId="0" applyFont="1" applyBorder="1">
      <alignment horizontal="center" vertical="center"/>
    </xf>
    <xf numFmtId="0" fontId="12" fillId="0" borderId="5" xfId="0" applyFont="1" applyBorder="1">
      <alignment horizontal="center" vertical="center" wrapText="1"/>
    </xf>
    <xf numFmtId="0" fontId="12" fillId="0" borderId="6" xfId="0" applyFont="1" applyBorder="1">
      <alignment horizontal="center" vertical="center" wrapText="1"/>
    </xf>
    <xf numFmtId="0" fontId="3" fillId="0" borderId="6" xfId="0" applyFont="1" applyBorder="1">
      <alignment horizontal="center" vertical="center"/>
      <protection locked="0"/>
    </xf>
    <xf numFmtId="0" fontId="12" fillId="0" borderId="1" xfId="0" applyFont="1" applyBorder="1">
      <alignment horizontal="center" vertical="center"/>
    </xf>
    <xf numFmtId="0" fontId="3" fillId="0" borderId="5" xfId="0" applyFont="1" applyBorder="1">
      <alignment vertical="center" wrapText="1"/>
    </xf>
    <xf numFmtId="0" fontId="3" fillId="0" borderId="6" xfId="0" applyFont="1" applyBorder="1">
      <alignment vertical="center" wrapText="1"/>
    </xf>
    <xf numFmtId="0" fontId="3" fillId="0" borderId="5" xfId="0" applyFont="1" applyBorder="1">
      <alignment horizontal="left" vertical="center" wrapText="1" indent="1"/>
    </xf>
    <xf numFmtId="0" fontId="3" fillId="0" borderId="6" xfId="0" applyFont="1" applyBorder="1">
      <alignment horizontal="left" vertical="center" wrapText="1" indent="1"/>
    </xf>
    <xf numFmtId="0" fontId="3" fillId="0" borderId="5" xfId="0" applyFont="1" applyBorder="1">
      <alignment horizontal="center" vertical="center"/>
    </xf>
    <xf numFmtId="0" fontId="3" fillId="0" borderId="6" xfId="0" applyFont="1" applyBorder="1">
      <alignment vertical="center"/>
    </xf>
    <xf numFmtId="0" fontId="14" fillId="0" borderId="0" xfId="0" applyFont="1">
      <alignment vertical="center"/>
      <protection locked="0"/>
    </xf>
    <xf numFmtId="0" fontId="11" fillId="0" borderId="0" xfId="0" applyFont="1">
      <alignment vertical="center"/>
    </xf>
    <xf numFmtId="0" fontId="4" fillId="0" borderId="0" xfId="0" applyFont="1">
      <alignment horizontal="center" vertical="center"/>
    </xf>
    <xf numFmtId="0" fontId="15" fillId="0" borderId="0" xfId="0" applyFont="1">
      <alignment horizontal="center" vertical="center"/>
    </xf>
    <xf numFmtId="0" fontId="3" fillId="0" borderId="0" xfId="0" applyFont="1">
      <alignment horizontal="left" vertical="center" wrapText="1"/>
      <protection locked="0"/>
    </xf>
    <xf numFmtId="0" fontId="12" fillId="0" borderId="0" xfId="0" applyFont="1">
      <alignment horizontal="left" vertical="center" wrapText="1"/>
    </xf>
    <xf numFmtId="0" fontId="12" fillId="0" borderId="0" xfId="0" applyFont="1">
      <alignment wrapText="1"/>
    </xf>
    <xf numFmtId="0" fontId="12" fillId="0" borderId="0" xfId="0" applyFont="1"/>
    <xf numFmtId="0" fontId="16" fillId="0" borderId="0" xfId="0" applyFont="1"/>
    <xf numFmtId="0" fontId="7" fillId="0" borderId="4" xfId="0" applyFont="1" applyBorder="1">
      <alignment horizontal="center" vertical="center" wrapText="1"/>
      <protection locked="0"/>
    </xf>
    <xf numFmtId="0" fontId="7" fillId="0" borderId="8" xfId="0" applyFont="1" applyBorder="1">
      <alignment horizontal="center" vertical="center" wrapText="1"/>
      <protection locked="0"/>
    </xf>
    <xf numFmtId="0" fontId="7" fillId="0" borderId="3" xfId="0" applyFont="1" applyBorder="1">
      <alignment horizontal="center" vertical="center" wrapText="1"/>
      <protection locked="0"/>
    </xf>
    <xf numFmtId="0" fontId="7" fillId="0" borderId="8" xfId="0" applyFont="1" applyBorder="1">
      <alignment horizontal="center" vertical="center"/>
    </xf>
    <xf numFmtId="0" fontId="7" fillId="0" borderId="5" xfId="0" applyFont="1" applyBorder="1">
      <alignment horizontal="center" vertical="center" wrapText="1"/>
    </xf>
    <xf numFmtId="0" fontId="7" fillId="0" borderId="1" xfId="0" applyFont="1" applyBorder="1">
      <alignment horizontal="center" vertical="center"/>
    </xf>
    <xf numFmtId="0" fontId="7" fillId="0" borderId="1" xfId="0" applyFont="1" applyBorder="1">
      <alignment horizontal="center" vertical="center" wrapText="1"/>
      <protection locked="0"/>
    </xf>
    <xf numFmtId="0" fontId="7" fillId="0" borderId="1" xfId="0" applyFont="1" applyBorder="1">
      <alignment horizontal="center" vertical="center" wrapText="1"/>
    </xf>
    <xf numFmtId="3" fontId="7" fillId="0" borderId="1" xfId="0" applyFont="1" applyBorder="1" applyNumberFormat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horizontal="left" vertical="center" wrapText="1" indent="1"/>
      <protection locked="0"/>
    </xf>
    <xf numFmtId="0" fontId="8" fillId="0" borderId="1" xfId="0" applyFont="1" applyBorder="1" quotePrefix="1">
      <alignment horizontal="left" vertical="center" wrapText="1" indent="1"/>
    </xf>
    <xf numFmtId="0" fontId="12" fillId="0" borderId="1" xfId="0" applyFont="1" applyBorder="1">
      <alignment horizontal="left" vertical="center" wrapText="1" indent="2"/>
      <protection locked="0"/>
    </xf>
    <xf numFmtId="0" fontId="12" fillId="0" borderId="1" xfId="0" applyFont="1" applyBorder="1" quotePrefix="1">
      <alignment horizontal="left" vertical="center" wrapText="1" indent="2"/>
    </xf>
    <xf numFmtId="0" fontId="12" fillId="0" borderId="1" xfId="0" applyFont="1" applyBorder="1">
      <alignment horizontal="center" vertical="center" wrapText="1"/>
      <protection locked="0"/>
    </xf>
    <xf numFmtId="0" fontId="12" fillId="0" borderId="1" xfId="0" applyFont="1" applyBorder="1">
      <alignment horizontal="center" vertical="center" wrapText="1"/>
    </xf>
    <xf numFmtId="0" fontId="17" fillId="0" borderId="0" xfId="0" applyFont="1">
      <alignment horizontal="center" vertical="center"/>
    </xf>
    <xf numFmtId="0" fontId="3" fillId="0" borderId="0" xfId="0" applyFont="1" quotePrefix="1">
      <alignment horizontal="left" vertical="center"/>
      <protection locked="0"/>
    </xf>
    <xf numFmtId="0" fontId="18" fillId="0" borderId="0" xfId="0" applyFont="1">
      <alignment horizontal="center" vertical="center"/>
    </xf>
    <xf numFmtId="0" fontId="7" fillId="0" borderId="4" xfId="0" applyFont="1" applyBorder="1" quotePrefix="1">
      <alignment horizontal="center" vertical="center"/>
      <protection locked="0"/>
    </xf>
    <xf numFmtId="0" fontId="3" fillId="0" borderId="1" xfId="0" applyFont="1" applyBorder="1">
      <alignment horizontal="left" vertical="center"/>
      <protection locked="0"/>
    </xf>
    <xf numFmtId="0" fontId="3" fillId="0" borderId="1" xfId="0" applyFont="1" applyBorder="1">
      <alignment vertical="center"/>
      <protection locked="0"/>
    </xf>
    <xf numFmtId="0" fontId="1" fillId="0" borderId="1" xfId="0" applyFont="1" applyBorder="1">
      <alignment vertical="center"/>
      <protection locked="0"/>
    </xf>
    <xf numFmtId="0" fontId="1" fillId="0" borderId="5" xfId="0" applyFont="1" applyBorder="1">
      <alignment vertical="center"/>
      <protection locked="0"/>
    </xf>
    <xf numFmtId="0" fontId="3" fillId="0" borderId="1" xfId="0" applyFont="1" applyBorder="1">
      <alignment horizontal="center" vertical="center"/>
      <protection locked="0"/>
    </xf>
    <xf numFmtId="0" fontId="3" fillId="0" borderId="1" xfId="0" applyFont="1" applyBorder="1">
      <alignment horizontal="center" vertical="center"/>
    </xf>
    <xf numFmtId="0" fontId="12" fillId="0" borderId="0" xfId="0" applyFont="1">
      <alignment vertical="top"/>
    </xf>
    <xf numFmtId="0" fontId="12" fillId="0" borderId="0" xfId="0" applyFont="1">
      <alignment horizontal="right" vertical="center"/>
    </xf>
    <xf numFmtId="0" fontId="19" fillId="0" borderId="0" xfId="0" applyFont="1">
      <alignment horizontal="center" vertical="center"/>
    </xf>
    <xf numFmtId="0" fontId="12" fillId="0" borderId="0" xfId="0" applyFont="1" quotePrefix="1">
      <alignment horizontal="left" vertical="center"/>
      <protection locked="0"/>
    </xf>
    <xf numFmtId="49" fontId="12" fillId="0" borderId="0" xfId="0" applyFont="1" applyNumberFormat="1"/>
    <xf numFmtId="0" fontId="12" fillId="0" borderId="0" xfId="0" applyFont="1">
      <alignment horizontal="right"/>
    </xf>
    <xf numFmtId="49" fontId="7" fillId="0" borderId="2" xfId="0" applyFont="1" applyBorder="1" applyNumberFormat="1">
      <alignment horizontal="center" vertical="center" wrapText="1"/>
    </xf>
    <xf numFmtId="49" fontId="7" fillId="0" borderId="3" xfId="0" applyFont="1" applyBorder="1" applyNumberFormat="1">
      <alignment horizontal="center" vertical="center" wrapText="1"/>
    </xf>
    <xf numFmtId="0" fontId="7" fillId="0" borderId="4" xfId="0" applyFont="1" applyBorder="1">
      <alignment horizontal="center" vertical="center"/>
      <protection locked="0"/>
    </xf>
    <xf numFmtId="0" fontId="7" fillId="0" borderId="2" xfId="0" applyFont="1" applyBorder="1">
      <alignment horizontal="center" vertical="center"/>
      <protection locked="0"/>
    </xf>
    <xf numFmtId="0" fontId="7" fillId="0" borderId="7" xfId="0" applyFont="1" applyBorder="1">
      <alignment horizontal="center" vertical="center"/>
    </xf>
    <xf numFmtId="49" fontId="7" fillId="0" borderId="1" xfId="0" applyFont="1" applyBorder="1" applyNumberFormat="1">
      <alignment horizontal="center" vertical="center"/>
    </xf>
    <xf numFmtId="0" fontId="7" fillId="0" borderId="6" xfId="0" applyFont="1" applyBorder="1">
      <alignment horizontal="center" vertical="center"/>
    </xf>
    <xf numFmtId="49" fontId="7" fillId="0" borderId="1" xfId="0" applyFont="1" applyBorder="1" applyNumberFormat="1">
      <alignment horizontal="center" vertical="center"/>
      <protection locked="0"/>
    </xf>
    <xf numFmtId="0" fontId="3" fillId="0" borderId="1" xfId="0" applyFont="1" applyBorder="1">
      <alignment horizontal="left" vertical="center" wrapText="1"/>
    </xf>
    <xf numFmtId="0" fontId="3" fillId="0" borderId="1" xfId="0" applyFont="1" applyBorder="1">
      <alignment horizontal="left" vertical="center" wrapText="1" indent="1"/>
    </xf>
    <xf numFmtId="0" fontId="3" fillId="0" borderId="1" xfId="0" applyFont="1" applyBorder="1">
      <alignment horizontal="left" vertical="center" wrapText="1" indent="2"/>
    </xf>
    <xf numFmtId="0" fontId="12" fillId="0" borderId="2" xfId="0" applyFont="1" applyBorder="1">
      <alignment horizontal="center" vertical="center"/>
    </xf>
    <xf numFmtId="0" fontId="12" fillId="0" borderId="3" xfId="0" applyFont="1" applyBorder="1">
      <alignment horizontal="center" vertical="center"/>
    </xf>
    <xf numFmtId="0" fontId="20" fillId="0" borderId="0" xfId="0" applyFont="1">
      <alignment horizontal="center" vertical="center"/>
    </xf>
    <xf numFmtId="0" fontId="12" fillId="0" borderId="0" xfId="0" applyFont="1">
      <alignment horizontal="center"/>
    </xf>
    <xf numFmtId="0" fontId="21" fillId="0" borderId="0" xfId="0" applyFont="1">
      <alignment horizontal="center" wrapText="1"/>
    </xf>
    <xf numFmtId="0" fontId="12" fillId="0" borderId="0" xfId="0" applyFont="1">
      <alignment horizontal="center" wrapText="1"/>
    </xf>
    <xf numFmtId="0" fontId="3" fillId="0" borderId="0" xfId="0" applyFont="1">
      <alignment horizontal="right" vertical="center" wrapText="1"/>
    </xf>
    <xf numFmtId="0" fontId="4" fillId="0" borderId="0" xfId="0" applyFont="1" quotePrefix="1">
      <alignment horizontal="center" vertical="center"/>
      <protection locked="0"/>
    </xf>
    <xf numFmtId="0" fontId="22" fillId="0" borderId="0" xfId="0" applyFont="1">
      <alignment horizontal="center" vertical="center"/>
      <protection locked="0"/>
    </xf>
    <xf numFmtId="0" fontId="7" fillId="0" borderId="5" xfId="0" applyFont="1" applyBorder="1">
      <alignment horizontal="center" vertical="center" wrapText="1"/>
      <protection locked="0"/>
    </xf>
    <xf numFmtId="0" fontId="23" fillId="0" borderId="5" xfId="0" applyFont="1" applyBorder="1">
      <alignment horizontal="center" vertical="center" wrapText="1"/>
      <protection locked="0"/>
    </xf>
    <xf numFmtId="0" fontId="24" fillId="0" borderId="1" xfId="0" applyFont="1" applyBorder="1">
      <alignment horizontal="center" vertical="center"/>
      <protection locked="0"/>
    </xf>
    <xf numFmtId="0" fontId="25" fillId="0" borderId="1" xfId="0" applyFont="1" applyBorder="1">
      <alignment horizontal="center" vertical="center"/>
      <protection locked="0"/>
    </xf>
    <xf numFmtId="0" fontId="26" fillId="0" borderId="1" xfId="0" applyFont="1" applyBorder="1">
      <alignment horizontal="center" vertical="center"/>
    </xf>
    <xf numFmtId="0" fontId="26" fillId="0" borderId="2" xfId="0" applyFont="1" applyBorder="1">
      <alignment horizontal="center" vertical="center"/>
    </xf>
    <xf numFmtId="171" fontId="27" fillId="0" borderId="1" xfId="0" applyFont="1" applyBorder="1" applyNumberFormat="1">
      <alignment horizontal="right" vertical="center"/>
    </xf>
    <xf numFmtId="171" fontId="27" fillId="0" borderId="1" xfId="0" applyFont="1" applyBorder="1" applyNumberFormat="1">
      <alignment horizontal="center" vertical="center"/>
    </xf>
    <xf numFmtId="0" fontId="12" fillId="0" borderId="0" xfId="0" applyFont="1">
      <alignment vertical="top"/>
      <protection locked="0"/>
    </xf>
    <xf numFmtId="49" fontId="12" fillId="0" borderId="0" xfId="0" applyFont="1" applyNumberFormat="1">
      <protection locked="0"/>
    </xf>
    <xf numFmtId="0" fontId="22" fillId="0" borderId="0" xfId="0" applyFont="1">
      <alignment horizontal="center" vertical="center"/>
    </xf>
    <xf numFmtId="0" fontId="7" fillId="0" borderId="0" xfId="0" applyFont="1">
      <alignment horizontal="left" vertical="center"/>
      <protection locked="0"/>
    </xf>
    <xf numFmtId="0" fontId="7" fillId="0" borderId="8" xfId="0" applyFont="1" applyBorder="1">
      <alignment horizontal="center" vertical="center"/>
      <protection locked="0"/>
    </xf>
    <xf numFmtId="0" fontId="7" fillId="0" borderId="3" xfId="0" applyFont="1" applyBorder="1">
      <alignment horizontal="center" vertical="center"/>
      <protection locked="0"/>
    </xf>
    <xf numFmtId="0" fontId="7" fillId="0" borderId="9" xfId="0" applyFont="1" applyBorder="1">
      <alignment horizontal="center" vertical="center" wrapText="1"/>
      <protection locked="0"/>
    </xf>
    <xf numFmtId="0" fontId="7" fillId="0" borderId="9" xfId="0" applyFont="1" applyBorder="1">
      <alignment horizontal="center" vertical="center"/>
      <protection locked="0"/>
    </xf>
    <xf numFmtId="0" fontId="7" fillId="0" borderId="9" xfId="0" applyFont="1" applyBorder="1">
      <alignment horizontal="center" vertical="center"/>
    </xf>
    <xf numFmtId="0" fontId="7" fillId="0" borderId="2" xfId="0" applyFont="1" applyBorder="1">
      <alignment horizontal="center" vertical="center" wrapText="1"/>
      <protection locked="0"/>
    </xf>
    <xf numFmtId="0" fontId="7" fillId="0" borderId="5" xfId="0" applyFont="1" applyBorder="1">
      <alignment horizontal="center" vertical="center"/>
      <protection locked="0"/>
    </xf>
    <xf numFmtId="3" fontId="12" fillId="0" borderId="1" xfId="0" applyFont="1" applyBorder="1" applyNumberFormat="1">
      <alignment horizontal="center" vertical="center"/>
      <protection locked="0"/>
    </xf>
    <xf numFmtId="0" fontId="3" fillId="0" borderId="1" xfId="0" applyFont="1" applyBorder="1">
      <alignment horizontal="left" vertical="center" indent="1"/>
    </xf>
    <xf numFmtId="0" fontId="3" fillId="0" borderId="1" xfId="0" applyFont="1" applyBorder="1">
      <alignment horizontal="left" vertical="center" wrapText="1"/>
      <protection locked="0"/>
    </xf>
    <xf numFmtId="49" fontId="1" fillId="0" borderId="1" xfId="2" applyFont="1" applyBorder="1" applyNumberFormat="1">
      <alignment horizontal="left" vertical="center" wrapText="1"/>
      <protection locked="0"/>
    </xf>
    <xf numFmtId="0" fontId="12" fillId="0" borderId="2" xfId="0" applyFont="1" applyBorder="1">
      <alignment horizontal="center" vertical="center" wrapText="1"/>
      <protection locked="0"/>
    </xf>
    <xf numFmtId="0" fontId="3" fillId="0" borderId="8" xfId="0" applyFont="1" applyBorder="1">
      <alignment horizontal="left" vertical="center"/>
      <protection locked="0"/>
    </xf>
    <xf numFmtId="0" fontId="3" fillId="0" borderId="3" xfId="0" applyFont="1" applyBorder="1">
      <alignment horizontal="left" vertical="center"/>
      <protection locked="0"/>
    </xf>
    <xf numFmtId="0" fontId="12" fillId="0" borderId="0" xfId="0" applyFont="1">
      <alignment vertical="center"/>
    </xf>
    <xf numFmtId="49" fontId="12" fillId="0" borderId="0" xfId="0" applyFont="1" applyNumberFormat="1">
      <alignment vertical="center"/>
    </xf>
    <xf numFmtId="0" fontId="3" fillId="0" borderId="0" xfId="0" applyFont="1">
      <alignment horizontal="left" vertical="center"/>
      <protection locked="0"/>
    </xf>
    <xf numFmtId="0" fontId="7" fillId="0" borderId="0" xfId="0" applyFont="1">
      <alignment horizontal="left" vertical="center"/>
    </xf>
    <xf numFmtId="0" fontId="7" fillId="0" borderId="0" xfId="0" applyFont="1">
      <alignment vertical="center"/>
    </xf>
    <xf numFmtId="0" fontId="7" fillId="0" borderId="4" xfId="0" applyFont="1" applyBorder="1">
      <alignment horizontal="center" vertical="center" wrapText="1"/>
    </xf>
    <xf numFmtId="0" fontId="7" fillId="0" borderId="9" xfId="0" applyFont="1" applyBorder="1">
      <alignment horizontal="center" vertical="center" wrapText="1"/>
    </xf>
    <xf numFmtId="0" fontId="7" fillId="0" borderId="12" xfId="0" applyFont="1" applyBorder="1">
      <alignment horizontal="center" vertical="center"/>
    </xf>
    <xf numFmtId="0" fontId="7" fillId="0" borderId="13" xfId="0" applyFont="1" applyBorder="1">
      <alignment horizontal="center" vertical="center" wrapText="1"/>
      <protection locked="0"/>
    </xf>
    <xf numFmtId="3" fontId="12" fillId="0" borderId="1" xfId="0" applyFont="1" applyBorder="1" applyNumberFormat="1">
      <alignment horizontal="center" vertical="center"/>
    </xf>
    <xf numFmtId="0" fontId="12" fillId="0" borderId="1" xfId="0" applyFont="1" applyBorder="1">
      <alignment vertical="center"/>
    </xf>
    <xf numFmtId="0" fontId="3" fillId="0" borderId="8" xfId="0" applyFont="1" applyBorder="1">
      <alignment horizontal="left" vertical="center"/>
    </xf>
    <xf numFmtId="0" fontId="3" fillId="0" borderId="3" xfId="0" applyFont="1" applyBorder="1">
      <alignment horizontal="left" vertical="center"/>
    </xf>
    <xf numFmtId="0" fontId="3" fillId="0" borderId="0" xfId="0" applyFont="1">
      <alignment horizontal="right" vertical="center" wrapText="1"/>
      <protection locked="0"/>
    </xf>
    <xf numFmtId="0" fontId="3" fillId="0" borderId="0" xfId="0" applyFont="1">
      <alignment vertical="top"/>
      <protection locked="0"/>
    </xf>
    <xf numFmtId="0" fontId="7" fillId="0" borderId="1" xfId="0" applyFont="1" applyBorder="1">
      <alignment horizontal="center" vertical="center"/>
      <protection locked="0"/>
    </xf>
    <xf numFmtId="0" fontId="3" fillId="0" borderId="1" xfId="0" applyFont="1" applyBorder="1">
      <alignment vertical="center" wrapText="1"/>
    </xf>
    <xf numFmtId="0" fontId="3" fillId="0" borderId="1" xfId="0" applyFont="1" applyBorder="1">
      <alignment horizontal="center" vertical="center" wrapText="1"/>
    </xf>
    <xf numFmtId="0" fontId="3" fillId="0" borderId="1" xfId="0" applyFont="1" applyBorder="1" quotePrefix="1">
      <alignment horizontal="left" vertical="center" wrapText="1" indent="2"/>
    </xf>
    <xf numFmtId="0" fontId="28" fillId="0" borderId="0" xfId="0" applyFont="1">
      <alignment horizontal="right"/>
      <protection locked="0"/>
    </xf>
    <xf numFmtId="49" fontId="28" fillId="0" borderId="0" xfId="0" applyFont="1" applyNumberFormat="1">
      <protection locked="0"/>
    </xf>
    <xf numFmtId="0" fontId="4" fillId="0" borderId="0" xfId="0" applyFont="1">
      <alignment horizontal="center" vertical="center" wrapText="1"/>
      <protection locked="0"/>
    </xf>
    <xf numFmtId="0" fontId="29" fillId="0" borderId="0" xfId="0" applyFont="1">
      <alignment horizontal="center" vertical="center" wrapText="1"/>
      <protection locked="0"/>
    </xf>
    <xf numFmtId="0" fontId="29" fillId="0" borderId="0" xfId="0" applyFont="1">
      <alignment horizontal="center" vertical="center"/>
      <protection locked="0"/>
    </xf>
    <xf numFmtId="0" fontId="29" fillId="0" borderId="0" xfId="0" applyFont="1">
      <alignment horizontal="center" vertical="center"/>
    </xf>
    <xf numFmtId="49" fontId="7" fillId="0" borderId="7" xfId="0" applyFont="1" applyBorder="1" applyNumberFormat="1">
      <alignment horizontal="center" vertical="center" wrapText="1"/>
      <protection locked="0"/>
    </xf>
    <xf numFmtId="0" fontId="7" fillId="0" borderId="7" xfId="0" applyFont="1" applyBorder="1">
      <alignment horizontal="center" vertical="center"/>
      <protection locked="0"/>
    </xf>
    <xf numFmtId="49" fontId="7" fillId="0" borderId="6" xfId="0" applyFont="1" applyBorder="1" applyNumberFormat="1">
      <alignment horizontal="center" vertical="center" wrapText="1"/>
      <protection locked="0"/>
    </xf>
    <xf numFmtId="0" fontId="7" fillId="0" borderId="6" xfId="0" applyFont="1" applyBorder="1">
      <alignment horizontal="center" vertical="center"/>
      <protection locked="0"/>
    </xf>
    <xf numFmtId="49" fontId="7" fillId="0" borderId="6" xfId="0" applyFont="1" applyBorder="1" applyNumberFormat="1">
      <alignment horizontal="center" vertical="center"/>
      <protection locked="0"/>
    </xf>
    <xf numFmtId="0" fontId="3" fillId="0" borderId="5" xfId="0" applyFont="1" applyBorder="1">
      <alignment horizontal="left" vertical="center" wrapText="1"/>
      <protection locked="0"/>
    </xf>
    <xf numFmtId="0" fontId="3" fillId="0" borderId="6" xfId="0" applyFont="1" applyBorder="1">
      <alignment horizontal="left" vertical="center" wrapText="1"/>
      <protection locked="0"/>
    </xf>
    <xf numFmtId="0" fontId="12" fillId="0" borderId="2" xfId="0" applyFont="1" applyBorder="1">
      <alignment horizontal="center" vertical="center"/>
      <protection locked="0"/>
    </xf>
    <xf numFmtId="0" fontId="12" fillId="0" borderId="8" xfId="0" applyFont="1" applyBorder="1">
      <alignment horizontal="center" vertical="center"/>
      <protection locked="0"/>
    </xf>
    <xf numFmtId="0" fontId="12" fillId="0" borderId="3" xfId="0" applyFont="1" applyBorder="1">
      <alignment horizontal="center" vertical="center"/>
      <protection locked="0"/>
    </xf>
    <xf numFmtId="0" fontId="30" fillId="0" borderId="0" xfId="0" applyFont="1" quotePrefix="1">
      <alignment horizontal="center" vertical="center" wrapText="1"/>
      <protection locked="0"/>
    </xf>
    <xf numFmtId="0" fontId="3" fillId="0" borderId="0" xfId="0" applyFont="1">
      <alignment horizontal="left" vertical="center"/>
    </xf>
    <xf numFmtId="0" fontId="3" fillId="0" borderId="0" xfId="0" applyFont="1">
      <alignment horizontal="right"/>
      <protection locked="0"/>
    </xf>
    <xf numFmtId="0" fontId="7" fillId="0" borderId="7" xfId="0" applyFont="1" applyBorder="1">
      <alignment horizontal="center" vertical="center" wrapText="1"/>
    </xf>
    <xf numFmtId="0" fontId="7" fillId="0" borderId="8" xfId="0" applyFont="1" applyBorder="1">
      <alignment horizontal="center" vertical="center" wrapText="1"/>
    </xf>
    <xf numFmtId="0" fontId="7" fillId="0" borderId="3" xfId="0" applyFont="1" applyBorder="1">
      <alignment horizontal="center" vertical="center" wrapText="1"/>
    </xf>
    <xf numFmtId="0" fontId="7" fillId="0" borderId="10" xfId="0" applyFont="1" applyBorder="1">
      <alignment horizontal="center" vertical="center" wrapText="1"/>
    </xf>
    <xf numFmtId="0" fontId="7" fillId="0" borderId="10" xfId="0" applyFont="1" applyBorder="1">
      <alignment horizontal="center" vertical="center" wrapText="1"/>
      <protection locked="0"/>
    </xf>
    <xf numFmtId="0" fontId="7" fillId="0" borderId="11" xfId="0" applyFont="1" applyBorder="1">
      <alignment horizontal="center" vertical="center" wrapText="1"/>
    </xf>
    <xf numFmtId="0" fontId="7" fillId="0" borderId="11" xfId="0" applyFont="1" applyBorder="1">
      <alignment horizontal="center" vertical="center"/>
      <protection locked="0"/>
    </xf>
    <xf numFmtId="0" fontId="7" fillId="0" borderId="11" xfId="0" applyFont="1" applyBorder="1">
      <alignment horizontal="center" vertical="center" wrapText="1"/>
      <protection locked="0"/>
    </xf>
    <xf numFmtId="0" fontId="7" fillId="0" borderId="6" xfId="0" applyFont="1" applyBorder="1">
      <alignment horizontal="center" vertical="center" wrapText="1"/>
    </xf>
    <xf numFmtId="0" fontId="7" fillId="0" borderId="6" xfId="0" applyFont="1" applyBorder="1">
      <alignment horizontal="center" vertical="center" wrapText="1"/>
      <protection locked="0"/>
    </xf>
    <xf numFmtId="0" fontId="3" fillId="0" borderId="5" xfId="0" applyFont="1" applyBorder="1">
      <alignment horizontal="left" vertical="center" wrapText="1"/>
    </xf>
    <xf numFmtId="0" fontId="3" fillId="0" borderId="6" xfId="0" applyFont="1" applyBorder="1">
      <alignment horizontal="left" vertical="center" wrapText="1"/>
    </xf>
    <xf numFmtId="0" fontId="3" fillId="0" borderId="6" xfId="0" applyFont="1" applyBorder="1">
      <alignment horizontal="right" vertical="center"/>
    </xf>
    <xf numFmtId="0" fontId="3" fillId="0" borderId="5" xfId="0" applyFont="1" applyBorder="1">
      <alignment horizontal="left" vertical="center" wrapText="1" indent="1"/>
    </xf>
    <xf numFmtId="3" fontId="3" fillId="0" borderId="6" xfId="0" applyFont="1" applyBorder="1" applyNumberFormat="1">
      <alignment horizontal="right" vertical="center"/>
    </xf>
    <xf numFmtId="0" fontId="3" fillId="0" borderId="5" xfId="0" applyFont="1" applyBorder="1" quotePrefix="1">
      <alignment horizontal="left" vertical="center" wrapText="1" indent="2"/>
    </xf>
    <xf numFmtId="0" fontId="3" fillId="0" borderId="13" xfId="0" applyFont="1" applyBorder="1">
      <alignment horizontal="center" vertical="center"/>
    </xf>
    <xf numFmtId="0" fontId="3" fillId="0" borderId="11" xfId="0" applyFont="1" applyBorder="1">
      <alignment horizontal="left" vertical="center"/>
    </xf>
    <xf numFmtId="0" fontId="3" fillId="0" borderId="0" xfId="0" applyFont="1">
      <alignment vertical="top" wrapText="1"/>
      <protection locked="0"/>
    </xf>
    <xf numFmtId="0" fontId="4" fillId="0" borderId="0" xfId="0" applyFont="1">
      <alignment horizontal="center" vertical="center" wrapText="1"/>
    </xf>
    <xf numFmtId="0" fontId="22" fillId="0" borderId="0" xfId="0" applyFont="1">
      <alignment horizontal="center" vertical="center" wrapText="1"/>
    </xf>
    <xf numFmtId="0" fontId="22" fillId="0" borderId="0" xfId="0" applyFont="1">
      <alignment horizontal="center" vertical="center" wrapText="1"/>
      <protection locked="0"/>
    </xf>
    <xf numFmtId="0" fontId="3" fillId="0" borderId="0" xfId="0" applyFont="1" quotePrefix="1">
      <alignment horizontal="left" vertical="center" wrapText="1"/>
    </xf>
    <xf numFmtId="0" fontId="7" fillId="0" borderId="0" xfId="0" applyFont="1">
      <alignment wrapText="1"/>
    </xf>
    <xf numFmtId="0" fontId="3" fillId="0" borderId="0" xfId="0" applyFont="1">
      <alignment horizontal="right" wrapText="1"/>
      <protection locked="0"/>
    </xf>
    <xf numFmtId="0" fontId="7" fillId="0" borderId="7" xfId="0" applyFont="1" applyBorder="1">
      <alignment horizontal="center" vertical="center" wrapText="1"/>
      <protection locked="0"/>
    </xf>
    <xf numFmtId="3" fontId="7" fillId="0" borderId="5" xfId="0" applyFont="1" applyBorder="1" applyNumberFormat="1">
      <alignment horizontal="center" vertical="center"/>
    </xf>
    <xf numFmtId="0" fontId="3" fillId="0" borderId="5" xfId="0" applyFont="1" applyBorder="1" quotePrefix="1">
      <alignment horizontal="left" vertical="center" wrapText="1"/>
    </xf>
    <xf numFmtId="0" fontId="3" fillId="0" borderId="11" xfId="0" applyFont="1" applyBorder="1">
      <alignment horizontal="left" vertical="center"/>
      <protection locked="0"/>
    </xf>
    <xf numFmtId="0" fontId="3" fillId="0" borderId="0" xfId="0" applyFont="1">
      <alignment horizontal="left" vertical="center" wrapText="1"/>
    </xf>
    <xf numFmtId="0" fontId="12" fillId="0" borderId="0" xfId="0" applyFont="1">
      <alignment horizontal="right" wrapText="1"/>
    </xf>
    <xf numFmtId="0" fontId="7" fillId="0" borderId="12" xfId="0" applyFont="1" applyBorder="1">
      <alignment horizontal="center" vertical="center" wrapText="1"/>
    </xf>
    <xf numFmtId="0" fontId="3" fillId="0" borderId="1" xfId="0" applyFont="1" applyBorder="1" quotePrefix="1">
      <alignment horizontal="left" vertical="center" wrapText="1"/>
    </xf>
    <xf numFmtId="0" fontId="3" fillId="0" borderId="1" xfId="0" applyFont="1" applyBorder="1" quotePrefix="1">
      <alignment horizontal="left" vertical="center" wrapText="1"/>
      <protection locked="0"/>
    </xf>
    <xf numFmtId="0" fontId="3" fillId="0" borderId="1" xfId="0" applyFont="1" applyBorder="1">
      <alignment horizontal="center" vertical="center" wrapText="1"/>
      <protection locked="0"/>
    </xf>
    <xf numFmtId="0" fontId="4" fillId="0" borderId="0" xfId="0" applyFont="1" quotePrefix="1">
      <alignment horizontal="center" vertical="center" wrapText="1"/>
    </xf>
    <xf numFmtId="0" fontId="12" fillId="0" borderId="0" xfId="0" applyFont="1">
      <alignment horizontal="right" vertical="center" wrapText="1"/>
    </xf>
    <xf numFmtId="0" fontId="7" fillId="0" borderId="2" xfId="0" applyFont="1" applyBorder="1">
      <alignment horizontal="center" vertical="center" wrapText="1"/>
    </xf>
    <xf numFmtId="172" fontId="1" fillId="0" borderId="1" xfId="7" applyFont="1" applyBorder="1" applyNumberFormat="1">
      <alignment horizontal="right" vertical="center"/>
      <protection locked="0"/>
    </xf>
    <xf numFmtId="0" fontId="3" fillId="0" borderId="2" xfId="0" applyFont="1" applyBorder="1">
      <alignment horizontal="center" vertical="center" wrapText="1"/>
      <protection locked="0"/>
    </xf>
    <xf numFmtId="0" fontId="3" fillId="0" borderId="8" xfId="0" applyFont="1" applyBorder="1">
      <alignment horizontal="center" vertical="center" wrapText="1"/>
      <protection locked="0"/>
    </xf>
    <xf numFmtId="0" fontId="3" fillId="0" borderId="3" xfId="0" applyFont="1" applyBorder="1">
      <alignment horizontal="center" vertical="center" wrapText="1"/>
      <protection locked="0"/>
    </xf>
    <xf numFmtId="0" fontId="12" fillId="0" borderId="0" xfId="0" applyFont="1">
      <alignment horizontal="right" vertical="center"/>
      <protection locked="0"/>
    </xf>
    <xf numFmtId="0" fontId="12" fillId="0" borderId="1" xfId="0" applyFont="1" applyBorder="1">
      <alignment horizontal="center" vertical="center"/>
      <protection locked="0"/>
    </xf>
    <xf numFmtId="0" fontId="7" fillId="0" borderId="4" xfId="0" applyFont="1" applyBorder="1" quotePrefix="1">
      <alignment horizontal="center" vertical="center" wrapText="1"/>
      <protection locked="0"/>
    </xf>
    <xf numFmtId="0" fontId="7" fillId="0" borderId="4" xfId="0" applyFont="1" applyBorder="1" quotePrefix="1">
      <alignment horizontal="center" vertical="center" wrapText="1"/>
    </xf>
    <xf numFmtId="0" fontId="3" fillId="0" borderId="1" xfId="0" applyFont="1" applyBorder="1">
      <alignment horizontal="left" vertical="center" wrapText="1" indent="1"/>
      <protection locked="0"/>
    </xf>
    <xf numFmtId="0" fontId="3" fillId="0" borderId="8" xfId="0" applyFont="1" applyBorder="1">
      <alignment horizontal="left" vertical="center" wrapText="1"/>
      <protection locked="0"/>
    </xf>
    <xf numFmtId="0" fontId="3" fillId="0" borderId="3" xfId="0" applyFont="1" applyBorder="1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0F523A-FD29-F635-6818-5C256D5F6FF3}" mc:Ignorable="x14ac xr xr2 xr3">
  <sheetPr>
    <outlinePr summaryRight="0" summaryBelow="0"/>
    <pageSetUpPr fitToPage="1"/>
  </sheetPr>
  <dimension ref="A1:D39"/>
  <sheetViews>
    <sheetView topLeftCell="A1" showZeros="0" workbookViewId="0" tabSelected="1">
      <pane ySplit="1" topLeftCell="A31" activePane="bottomLeft" state="frozen"/>
      <selection pane="bottomLeft" activeCell="A1" sqref="A1"/>
    </sheetView>
  </sheetViews>
  <sheetFormatPr defaultColWidth="9.140625" customHeight="1" defaultRowHeight="12"/>
  <cols>
    <col min="1" max="1" width="31.8515625" customWidth="1"/>
    <col min="2" max="2" width="35.57421875" customWidth="1"/>
    <col min="3" max="3" width="36.57421875" customWidth="1"/>
    <col min="4" max="4" width="33.8515625" customWidth="1"/>
  </cols>
  <sheetData>
    <row customHeight="1" ht="12">
      <c r="A1" s="8"/>
      <c r="B1" s="8"/>
      <c r="C1" s="8"/>
      <c r="D1" s="8"/>
    </row>
    <row customHeight="1" ht="15">
      <c r="D2" s="9" t="s">
        <v>0</v>
      </c>
    </row>
    <row customHeight="1" ht="36">
      <c r="A3" s="10" t="str">
        <f>"2025"&amp;"年部门财务收支预算总表"</f>
        <v>2025年部门财务收支预算总表</v>
      </c>
      <c r="B3" s="11"/>
      <c r="C3" s="11"/>
      <c r="D3" s="11"/>
    </row>
    <row customHeight="1" ht="18.75">
      <c r="A4" s="12" t="str">
        <f>"单位名称："&amp;"中国共产党云县委员会党校"</f>
        <v>单位名称：中国共产党云县委员会党校</v>
      </c>
      <c r="B4" s="13"/>
      <c r="C4" s="13"/>
      <c r="D4" s="9" t="s">
        <v>3</v>
      </c>
    </row>
    <row customHeight="1" ht="18.75">
      <c r="A5" s="14" t="s">
        <v>4</v>
      </c>
      <c r="B5" s="15"/>
      <c r="C5" s="14" t="s">
        <v>5</v>
      </c>
      <c r="D5" s="15"/>
    </row>
    <row customHeight="1" ht="18.75">
      <c r="A6" s="16" t="s">
        <v>6</v>
      </c>
      <c r="B6" s="17" t="str">
        <f t="shared" si="0" ref="B6:D6">"2025"&amp;"年预算数"</f>
        <v>2025年预算数</v>
      </c>
      <c r="C6" s="16" t="s">
        <v>8</v>
      </c>
      <c r="D6" s="17" t="str">
        <f t="shared" si="0"/>
        <v>2025年预算数</v>
      </c>
    </row>
    <row customHeight="1" ht="18.75">
      <c r="A7" s="18"/>
      <c r="B7" s="18"/>
      <c r="C7" s="18"/>
      <c r="D7" s="18"/>
    </row>
    <row customHeight="1" ht="18.75">
      <c r="A8" s="19" t="s">
        <v>9</v>
      </c>
      <c r="B8" s="20">
        <v>3160857.26</v>
      </c>
      <c r="C8" s="19" t="s">
        <v>10</v>
      </c>
      <c r="D8" s="20"/>
    </row>
    <row customHeight="1" ht="18.75">
      <c r="A9" s="19" t="s">
        <v>11</v>
      </c>
      <c r="B9" s="20"/>
      <c r="C9" s="19" t="s">
        <v>12</v>
      </c>
      <c r="D9" s="20"/>
    </row>
    <row customHeight="1" ht="18.75">
      <c r="A10" s="19" t="s">
        <v>13</v>
      </c>
      <c r="B10" s="20"/>
      <c r="C10" s="19" t="s">
        <v>14</v>
      </c>
      <c r="D10" s="20"/>
    </row>
    <row customHeight="1" ht="18.75">
      <c r="A11" s="19" t="s">
        <v>15</v>
      </c>
      <c r="B11" s="20"/>
      <c r="C11" s="19" t="s">
        <v>16</v>
      </c>
      <c r="D11" s="20"/>
    </row>
    <row customHeight="1" ht="18.75">
      <c r="A12" s="21" t="s">
        <v>17</v>
      </c>
      <c r="B12" s="20"/>
      <c r="C12" s="22" t="s">
        <v>18</v>
      </c>
      <c r="D12" s="20">
        <v>2294883.65</v>
      </c>
    </row>
    <row customHeight="1" ht="18.75">
      <c r="A13" s="23" t="s">
        <v>19</v>
      </c>
      <c r="B13" s="20"/>
      <c r="C13" s="24" t="s">
        <v>20</v>
      </c>
      <c r="D13" s="20"/>
    </row>
    <row customHeight="1" ht="18.75">
      <c r="A14" s="23" t="s">
        <v>21</v>
      </c>
      <c r="B14" s="20"/>
      <c r="C14" s="24" t="s">
        <v>22</v>
      </c>
      <c r="D14" s="20"/>
    </row>
    <row customHeight="1" ht="18.75">
      <c r="A15" s="23" t="s">
        <v>23</v>
      </c>
      <c r="B15" s="20"/>
      <c r="C15" s="24" t="s">
        <v>24</v>
      </c>
      <c r="D15" s="20">
        <v>562367.28</v>
      </c>
    </row>
    <row customHeight="1" ht="18.75">
      <c r="A16" s="23" t="s">
        <v>25</v>
      </c>
      <c r="B16" s="20"/>
      <c r="C16" s="24" t="s">
        <v>26</v>
      </c>
      <c r="D16" s="20">
        <v>119230.17</v>
      </c>
    </row>
    <row customHeight="1" ht="18.75">
      <c r="A17" s="23" t="s">
        <v>27</v>
      </c>
      <c r="B17" s="20"/>
      <c r="C17" s="23" t="s">
        <v>28</v>
      </c>
      <c r="D17" s="20"/>
    </row>
    <row customHeight="1" ht="18.75">
      <c r="A18" s="23" t="s">
        <v>29</v>
      </c>
      <c r="B18" s="20"/>
      <c r="C18" s="23" t="s">
        <v>30</v>
      </c>
      <c r="D18" s="20"/>
    </row>
    <row customHeight="1" ht="18.75">
      <c r="A19" s="25" t="s">
        <v>29</v>
      </c>
      <c r="B19" s="20"/>
      <c r="C19" s="24" t="s">
        <v>31</v>
      </c>
      <c r="D19" s="20"/>
    </row>
    <row customHeight="1" ht="18.75">
      <c r="A20" s="25" t="s">
        <v>29</v>
      </c>
      <c r="B20" s="20"/>
      <c r="C20" s="24" t="s">
        <v>32</v>
      </c>
      <c r="D20" s="20"/>
    </row>
    <row customHeight="1" ht="18.75">
      <c r="A21" s="25" t="s">
        <v>29</v>
      </c>
      <c r="B21" s="20"/>
      <c r="C21" s="24" t="s">
        <v>33</v>
      </c>
      <c r="D21" s="20"/>
    </row>
    <row customHeight="1" ht="18.75">
      <c r="A22" s="25" t="s">
        <v>29</v>
      </c>
      <c r="B22" s="20"/>
      <c r="C22" s="24" t="s">
        <v>34</v>
      </c>
      <c r="D22" s="20"/>
    </row>
    <row customHeight="1" ht="18.75">
      <c r="A23" s="25" t="s">
        <v>29</v>
      </c>
      <c r="B23" s="20"/>
      <c r="C23" s="24" t="s">
        <v>35</v>
      </c>
      <c r="D23" s="20"/>
    </row>
    <row customHeight="1" ht="18.75">
      <c r="A24" s="25" t="s">
        <v>29</v>
      </c>
      <c r="B24" s="20"/>
      <c r="C24" s="24" t="s">
        <v>36</v>
      </c>
      <c r="D24" s="20"/>
    </row>
    <row customHeight="1" ht="18.75">
      <c r="A25" s="25" t="s">
        <v>29</v>
      </c>
      <c r="B25" s="20"/>
      <c r="C25" s="24" t="s">
        <v>37</v>
      </c>
      <c r="D25" s="20"/>
    </row>
    <row customHeight="1" ht="18.75">
      <c r="A26" s="25" t="s">
        <v>29</v>
      </c>
      <c r="B26" s="20"/>
      <c r="C26" s="24" t="s">
        <v>38</v>
      </c>
      <c r="D26" s="20">
        <v>184376.16</v>
      </c>
    </row>
    <row customHeight="1" ht="18.75">
      <c r="A27" s="25" t="s">
        <v>29</v>
      </c>
      <c r="B27" s="20"/>
      <c r="C27" s="24" t="s">
        <v>39</v>
      </c>
      <c r="D27" s="20"/>
    </row>
    <row customHeight="1" ht="18.75">
      <c r="A28" s="25" t="s">
        <v>29</v>
      </c>
      <c r="B28" s="20"/>
      <c r="C28" s="24" t="s">
        <v>40</v>
      </c>
      <c r="D28" s="20"/>
    </row>
    <row customHeight="1" ht="18.75">
      <c r="A29" s="25" t="s">
        <v>29</v>
      </c>
      <c r="B29" s="20"/>
      <c r="C29" s="24" t="s">
        <v>41</v>
      </c>
      <c r="D29" s="20"/>
    </row>
    <row customHeight="1" ht="18.75">
      <c r="A30" s="25" t="s">
        <v>29</v>
      </c>
      <c r="B30" s="20"/>
      <c r="C30" s="24" t="s">
        <v>42</v>
      </c>
      <c r="D30" s="20"/>
    </row>
    <row customHeight="1" ht="18.75">
      <c r="A31" s="26" t="s">
        <v>29</v>
      </c>
      <c r="B31" s="20"/>
      <c r="C31" s="23" t="s">
        <v>43</v>
      </c>
      <c r="D31" s="20"/>
    </row>
    <row customHeight="1" ht="18.75">
      <c r="A32" s="26" t="s">
        <v>29</v>
      </c>
      <c r="B32" s="20"/>
      <c r="C32" s="23" t="s">
        <v>44</v>
      </c>
      <c r="D32" s="20"/>
    </row>
    <row customHeight="1" ht="18.75">
      <c r="A33" s="26" t="s">
        <v>29</v>
      </c>
      <c r="B33" s="20"/>
      <c r="C33" s="23" t="s">
        <v>45</v>
      </c>
      <c r="D33" s="20"/>
    </row>
    <row customHeight="1" ht="18.75">
      <c r="A34" s="27"/>
      <c r="B34" s="28"/>
      <c r="C34" s="23" t="s">
        <v>46</v>
      </c>
      <c r="D34" s="29"/>
    </row>
    <row customHeight="1" ht="18.75">
      <c r="A35" s="27" t="s">
        <v>47</v>
      </c>
      <c r="B35" s="28">
        <f>SUM(B8:B12)</f>
        <v>3160857.26</v>
      </c>
      <c r="C35" s="30" t="s">
        <v>48</v>
      </c>
      <c r="D35" s="28">
        <v>3160857.26</v>
      </c>
    </row>
    <row customHeight="1" ht="18.75">
      <c r="A36" s="31" t="s">
        <v>49</v>
      </c>
      <c r="B36" s="20"/>
      <c r="C36" s="19" t="s">
        <v>50</v>
      </c>
      <c r="D36" s="20"/>
    </row>
    <row customHeight="1" ht="18.75">
      <c r="A37" s="31" t="s">
        <v>51</v>
      </c>
      <c r="B37" s="20"/>
      <c r="C37" s="19" t="s">
        <v>51</v>
      </c>
      <c r="D37" s="20"/>
    </row>
    <row customHeight="1" ht="18.75">
      <c r="A38" s="31" t="s">
        <v>52</v>
      </c>
      <c r="B38" s="20">
        <f>B36-B37</f>
        <v>0</v>
      </c>
      <c r="C38" s="19" t="s">
        <v>53</v>
      </c>
      <c r="D38" s="20"/>
    </row>
    <row customHeight="1" ht="18.75">
      <c r="A39" s="32" t="s">
        <v>54</v>
      </c>
      <c r="B39" s="28">
        <f t="shared" si="1" ref="B39:D39">B35+B36</f>
        <v>3160857.26</v>
      </c>
      <c r="C39" s="30" t="s">
        <v>55</v>
      </c>
      <c r="D39" s="28">
        <f t="shared" si="1"/>
        <v>3160857.26</v>
      </c>
    </row>
  </sheetData>
  <sheetProtection/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930ED5D-E8E9-40E8-A32C-3CCA1F936509}" mc:Ignorable="x14ac xr xr2 xr3">
  <sheetPr>
    <outlinePr summaryRight="0" summaryBelow="0"/>
    <pageSetUpPr fitToPage="1"/>
  </sheetPr>
  <dimension ref="A1:S11"/>
  <sheetViews>
    <sheetView topLeftCell="P1" showZeros="0" workbookViewId="0" tabSelected="1">
      <pane ySplit="1" topLeftCell="A9" activePane="bottomLeft" state="frozen"/>
      <selection pane="bottomLeft" activeCell="A1" sqref="A1"/>
    </sheetView>
  </sheetViews>
  <sheetFormatPr defaultColWidth="9.140625" customHeight="1" defaultRowHeight="14.25"/>
  <cols>
    <col min="1" max="1" width="21.140625" customWidth="1"/>
    <col min="2" max="2" width="35.28125" customWidth="1"/>
    <col min="3" max="8" width="20.421875" customWidth="1"/>
    <col min="9" max="11" width="20.57421875" customWidth="1"/>
    <col min="12" max="12" width="20.421875" customWidth="1"/>
    <col min="13" max="13" width="20.57421875" customWidth="1"/>
    <col min="14" max="19" width="20.4218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">
      <c r="J2" s="33"/>
      <c r="O2" s="34"/>
      <c r="P2" s="34"/>
      <c r="Q2" s="34"/>
      <c r="R2" s="34"/>
      <c r="S2" s="35" t="s">
        <v>56</v>
      </c>
    </row>
    <row customHeight="1" ht="57.75">
      <c r="A3" s="36" t="str">
        <f>"2025"&amp;"年部门收入预算表"</f>
        <v>2025年部门收入预算表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38"/>
      <c r="Q3" s="38"/>
      <c r="R3" s="38"/>
      <c r="S3" s="38"/>
    </row>
    <row customHeight="1" ht="18.75">
      <c r="A4" s="12" t="str">
        <f>"单位名称："&amp;"中国共产党云县委员会党校"</f>
        <v>单位名称：中国共产党云县委员会党校</v>
      </c>
      <c r="B4" s="39"/>
      <c r="C4" s="39"/>
      <c r="D4" s="39"/>
      <c r="E4" s="39"/>
      <c r="F4" s="39"/>
      <c r="G4" s="39"/>
      <c r="H4" s="39"/>
      <c r="I4" s="39"/>
      <c r="J4" s="40"/>
      <c r="K4" s="39"/>
      <c r="L4" s="39"/>
      <c r="M4" s="39"/>
      <c r="N4" s="39"/>
      <c r="O4" s="40"/>
      <c r="P4" s="40"/>
      <c r="Q4" s="40"/>
      <c r="R4" s="40"/>
      <c r="S4" s="35" t="s">
        <v>3</v>
      </c>
    </row>
    <row customHeight="1" ht="18.75">
      <c r="A5" s="41" t="s">
        <v>58</v>
      </c>
      <c r="B5" s="42" t="s">
        <v>59</v>
      </c>
      <c r="C5" s="42" t="s">
        <v>60</v>
      </c>
      <c r="D5" s="43" t="s">
        <v>61</v>
      </c>
      <c r="E5" s="44"/>
      <c r="F5" s="44"/>
      <c r="G5" s="44"/>
      <c r="H5" s="44"/>
      <c r="I5" s="44"/>
      <c r="J5" s="45"/>
      <c r="K5" s="44"/>
      <c r="L5" s="44"/>
      <c r="M5" s="44"/>
      <c r="N5" s="46"/>
      <c r="O5" s="43" t="s">
        <v>49</v>
      </c>
      <c r="P5" s="43"/>
      <c r="Q5" s="43"/>
      <c r="R5" s="43"/>
      <c r="S5" s="47"/>
    </row>
    <row customHeight="1" ht="18.75">
      <c r="A6" s="48"/>
      <c r="B6" s="49"/>
      <c r="C6" s="49"/>
      <c r="D6" s="50" t="s">
        <v>62</v>
      </c>
      <c r="E6" s="50" t="s">
        <v>63</v>
      </c>
      <c r="F6" s="50" t="s">
        <v>64</v>
      </c>
      <c r="G6" s="50" t="s">
        <v>65</v>
      </c>
      <c r="H6" s="50" t="s">
        <v>66</v>
      </c>
      <c r="I6" s="51" t="s">
        <v>67</v>
      </c>
      <c r="J6" s="51"/>
      <c r="K6" s="51"/>
      <c r="L6" s="51"/>
      <c r="M6" s="51"/>
      <c r="N6" s="52"/>
      <c r="O6" s="50" t="s">
        <v>62</v>
      </c>
      <c r="P6" s="50" t="s">
        <v>63</v>
      </c>
      <c r="Q6" s="50" t="s">
        <v>64</v>
      </c>
      <c r="R6" s="50" t="s">
        <v>65</v>
      </c>
      <c r="S6" s="50" t="s">
        <v>68</v>
      </c>
    </row>
    <row customHeight="1" ht="18.75">
      <c r="A7" s="53"/>
      <c r="B7" s="54"/>
      <c r="C7" s="54"/>
      <c r="D7" s="52"/>
      <c r="E7" s="52"/>
      <c r="F7" s="52"/>
      <c r="G7" s="52"/>
      <c r="H7" s="52"/>
      <c r="I7" s="54" t="s">
        <v>62</v>
      </c>
      <c r="J7" s="54" t="s">
        <v>69</v>
      </c>
      <c r="K7" s="54" t="s">
        <v>70</v>
      </c>
      <c r="L7" s="54" t="s">
        <v>71</v>
      </c>
      <c r="M7" s="54" t="s">
        <v>72</v>
      </c>
      <c r="N7" s="54" t="s">
        <v>73</v>
      </c>
      <c r="O7" s="55"/>
      <c r="P7" s="55"/>
      <c r="Q7" s="55"/>
      <c r="R7" s="55"/>
      <c r="S7" s="52"/>
    </row>
    <row customHeight="1" ht="18.75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</row>
    <row customHeight="1" ht="18.75">
      <c r="A9" s="57" t="s">
        <v>74</v>
      </c>
      <c r="B9" s="58" t="s">
        <v>75</v>
      </c>
      <c r="C9" s="20">
        <v>3160857.26</v>
      </c>
      <c r="D9" s="20">
        <v>3160857.26</v>
      </c>
      <c r="E9" s="20">
        <v>3160857.26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customHeight="1" ht="18.75">
      <c r="A10" s="59" t="s">
        <v>76</v>
      </c>
      <c r="B10" s="60" t="s">
        <v>75</v>
      </c>
      <c r="C10" s="20">
        <v>3160857.26</v>
      </c>
      <c r="D10" s="20">
        <v>3160857.26</v>
      </c>
      <c r="E10" s="20">
        <v>3160857.26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customHeight="1" ht="18.75">
      <c r="A11" s="61" t="s">
        <v>60</v>
      </c>
      <c r="B11" s="62"/>
      <c r="C11" s="20">
        <v>3160857.26</v>
      </c>
      <c r="D11" s="20">
        <v>3160857.26</v>
      </c>
      <c r="E11" s="20">
        <v>3160857.26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</sheetData>
  <mergeCells count="19">
    <mergeCell ref="P6:P7"/>
    <mergeCell ref="Q6:Q7"/>
    <mergeCell ref="R6:R7"/>
    <mergeCell ref="S6:S7"/>
    <mergeCell ref="A3:S3"/>
    <mergeCell ref="A4:D4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O6:O7"/>
    <mergeCell ref="A11:B11"/>
  </mergeCells>
  <printOptions horizontalCentered="1"/>
  <pageMargins left="0.39" right="0.39" top="0.51" bottom="0.51" header="0.31" footer="0.31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FF3DD9B-490B-E5C2-D67E-4839F73E914F}" mc:Ignorable="x14ac xr xr2 xr3">
  <sheetPr>
    <outlinePr summaryRight="0" summaryBelow="0"/>
    <pageSetUpPr fitToPage="1"/>
  </sheetPr>
  <dimension ref="A1:O25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4.28125" customWidth="1"/>
    <col min="2" max="2" width="37.7109375" customWidth="1"/>
    <col min="3" max="6" width="19.140625" customWidth="1"/>
    <col min="7" max="8" width="19.00390625" customWidth="1"/>
    <col min="9" max="9" width="18.8515625" customWidth="1"/>
    <col min="10" max="11" width="19.00390625" customWidth="1"/>
    <col min="12" max="14" width="18.8515625" customWidth="1"/>
    <col min="15" max="15" width="19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5">
      <c r="A2" s="63"/>
      <c r="B2" s="63"/>
      <c r="C2" s="63"/>
      <c r="D2" s="64"/>
      <c r="E2" s="63"/>
      <c r="F2" s="63"/>
      <c r="G2" s="63"/>
      <c r="H2" s="64"/>
      <c r="I2" s="63"/>
      <c r="J2" s="64"/>
      <c r="K2" s="63"/>
      <c r="L2" s="63"/>
      <c r="M2" s="63"/>
      <c r="N2" s="63"/>
      <c r="O2" s="9" t="s">
        <v>77</v>
      </c>
    </row>
    <row customHeight="1" ht="42">
      <c r="A3" s="65" t="str">
        <f>"2025"&amp;"年部门支出预算表"</f>
        <v>2025年部门支出预算表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customHeight="1" ht="18.75">
      <c r="A4" s="67" t="str">
        <f>"单位名称："&amp;"中国共产党云县委员会党校"</f>
        <v>单位名称：中国共产党云县委员会党校</v>
      </c>
      <c r="B4" s="68"/>
      <c r="C4" s="69"/>
      <c r="D4" s="70"/>
      <c r="E4" s="69"/>
      <c r="F4" s="69"/>
      <c r="G4" s="69"/>
      <c r="H4" s="70"/>
      <c r="I4" s="69"/>
      <c r="J4" s="70"/>
      <c r="K4" s="69"/>
      <c r="L4" s="69"/>
      <c r="M4" s="71"/>
      <c r="N4" s="71"/>
      <c r="O4" s="9" t="s">
        <v>3</v>
      </c>
    </row>
    <row customHeight="1" ht="18.75">
      <c r="A5" s="72" t="s">
        <v>79</v>
      </c>
      <c r="B5" s="72" t="s">
        <v>80</v>
      </c>
      <c r="C5" s="72" t="s">
        <v>60</v>
      </c>
      <c r="D5" s="14" t="s">
        <v>63</v>
      </c>
      <c r="E5" s="73" t="s">
        <v>81</v>
      </c>
      <c r="F5" s="74" t="s">
        <v>82</v>
      </c>
      <c r="G5" s="72" t="s">
        <v>64</v>
      </c>
      <c r="H5" s="72" t="s">
        <v>65</v>
      </c>
      <c r="I5" s="72" t="s">
        <v>83</v>
      </c>
      <c r="J5" s="14" t="s">
        <v>84</v>
      </c>
      <c r="K5" s="75"/>
      <c r="L5" s="75"/>
      <c r="M5" s="75"/>
      <c r="N5" s="75"/>
      <c r="O5" s="15"/>
    </row>
    <row customHeight="1" ht="30">
      <c r="A6" s="76"/>
      <c r="B6" s="76"/>
      <c r="C6" s="76"/>
      <c r="D6" s="77" t="s">
        <v>62</v>
      </c>
      <c r="E6" s="78" t="s">
        <v>81</v>
      </c>
      <c r="F6" s="78" t="s">
        <v>82</v>
      </c>
      <c r="G6" s="76"/>
      <c r="H6" s="76"/>
      <c r="I6" s="76"/>
      <c r="J6" s="77" t="s">
        <v>62</v>
      </c>
      <c r="K6" s="79" t="s">
        <v>85</v>
      </c>
      <c r="L6" s="79" t="s">
        <v>86</v>
      </c>
      <c r="M6" s="79" t="s">
        <v>87</v>
      </c>
      <c r="N6" s="79" t="s">
        <v>88</v>
      </c>
      <c r="O6" s="79" t="s">
        <v>89</v>
      </c>
    </row>
    <row customHeight="1" ht="18.75">
      <c r="A7" s="80">
        <v>1</v>
      </c>
      <c r="B7" s="80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</row>
    <row customHeight="1" ht="18.75">
      <c r="A8" s="19" t="s">
        <v>90</v>
      </c>
      <c r="B8" s="81" t="s">
        <v>91</v>
      </c>
      <c r="C8" s="20">
        <v>2294883.65</v>
      </c>
      <c r="D8" s="20">
        <v>2294883.65</v>
      </c>
      <c r="E8" s="20">
        <v>2044883.65</v>
      </c>
      <c r="F8" s="20">
        <v>250000</v>
      </c>
      <c r="G8" s="20"/>
      <c r="H8" s="20"/>
      <c r="I8" s="20"/>
      <c r="J8" s="20"/>
      <c r="K8" s="20"/>
      <c r="L8" s="20"/>
      <c r="M8" s="20"/>
      <c r="N8" s="20"/>
      <c r="O8" s="20"/>
    </row>
    <row customHeight="1" ht="18.75">
      <c r="A9" s="82" t="s">
        <v>92</v>
      </c>
      <c r="B9" s="83" t="s">
        <v>93</v>
      </c>
      <c r="C9" s="20">
        <v>2294883.65</v>
      </c>
      <c r="D9" s="20">
        <v>2294883.65</v>
      </c>
      <c r="E9" s="20">
        <v>2044883.65</v>
      </c>
      <c r="F9" s="20">
        <v>250000</v>
      </c>
      <c r="G9" s="20"/>
      <c r="H9" s="20"/>
      <c r="I9" s="20"/>
      <c r="J9" s="20"/>
      <c r="K9" s="20"/>
      <c r="L9" s="20"/>
      <c r="M9" s="20"/>
      <c r="N9" s="20"/>
      <c r="O9" s="20"/>
    </row>
    <row customHeight="1" ht="18.75">
      <c r="A10" s="84" t="s">
        <v>94</v>
      </c>
      <c r="B10" s="85" t="s">
        <v>95</v>
      </c>
      <c r="C10" s="20">
        <v>2294883.65</v>
      </c>
      <c r="D10" s="20">
        <v>2294883.65</v>
      </c>
      <c r="E10" s="20">
        <v>2044883.65</v>
      </c>
      <c r="F10" s="20">
        <v>250000</v>
      </c>
      <c r="G10" s="20"/>
      <c r="H10" s="20"/>
      <c r="I10" s="20"/>
      <c r="J10" s="20"/>
      <c r="K10" s="20"/>
      <c r="L10" s="20"/>
      <c r="M10" s="20"/>
      <c r="N10" s="20"/>
      <c r="O10" s="20"/>
    </row>
    <row customHeight="1" ht="18.75">
      <c r="A11" s="19" t="s">
        <v>96</v>
      </c>
      <c r="B11" s="81" t="s">
        <v>97</v>
      </c>
      <c r="C11" s="20">
        <v>562367.28</v>
      </c>
      <c r="D11" s="20">
        <v>562367.28</v>
      </c>
      <c r="E11" s="20">
        <v>562367.28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customHeight="1" ht="18.75">
      <c r="A12" s="82" t="s">
        <v>98</v>
      </c>
      <c r="B12" s="83" t="s">
        <v>99</v>
      </c>
      <c r="C12" s="20">
        <v>557807.28</v>
      </c>
      <c r="D12" s="20">
        <v>557807.28</v>
      </c>
      <c r="E12" s="20">
        <v>557807.28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customHeight="1" ht="18.75">
      <c r="A13" s="84" t="s">
        <v>100</v>
      </c>
      <c r="B13" s="85" t="s">
        <v>101</v>
      </c>
      <c r="C13" s="20">
        <v>330980.4</v>
      </c>
      <c r="D13" s="20">
        <v>330980.4</v>
      </c>
      <c r="E13" s="20">
        <v>330980.4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customHeight="1" ht="18.75">
      <c r="A14" s="84" t="s">
        <v>102</v>
      </c>
      <c r="B14" s="85" t="s">
        <v>103</v>
      </c>
      <c r="C14" s="20">
        <v>226826.88</v>
      </c>
      <c r="D14" s="20">
        <v>226826.88</v>
      </c>
      <c r="E14" s="20">
        <v>226826.88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customHeight="1" ht="18.75">
      <c r="A15" s="82" t="s">
        <v>104</v>
      </c>
      <c r="B15" s="83" t="s">
        <v>105</v>
      </c>
      <c r="C15" s="20">
        <v>4560</v>
      </c>
      <c r="D15" s="20">
        <v>4560</v>
      </c>
      <c r="E15" s="20">
        <v>4560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customHeight="1" ht="18.75">
      <c r="A16" s="84" t="s">
        <v>106</v>
      </c>
      <c r="B16" s="85" t="s">
        <v>107</v>
      </c>
      <c r="C16" s="20">
        <v>4560</v>
      </c>
      <c r="D16" s="20">
        <v>4560</v>
      </c>
      <c r="E16" s="20">
        <v>4560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customHeight="1" ht="18.75">
      <c r="A17" s="19" t="s">
        <v>108</v>
      </c>
      <c r="B17" s="81" t="s">
        <v>109</v>
      </c>
      <c r="C17" s="20">
        <v>119230.17</v>
      </c>
      <c r="D17" s="20">
        <v>119230.17</v>
      </c>
      <c r="E17" s="20">
        <v>119230.17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customHeight="1" ht="18.75">
      <c r="A18" s="82" t="s">
        <v>110</v>
      </c>
      <c r="B18" s="83" t="s">
        <v>111</v>
      </c>
      <c r="C18" s="20">
        <v>119230.17</v>
      </c>
      <c r="D18" s="20">
        <v>119230.17</v>
      </c>
      <c r="E18" s="20">
        <v>119230.17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customHeight="1" ht="18.75">
      <c r="A19" s="84" t="s">
        <v>112</v>
      </c>
      <c r="B19" s="85" t="s">
        <v>113</v>
      </c>
      <c r="C19" s="20">
        <v>38196.01</v>
      </c>
      <c r="D19" s="20">
        <v>38196.01</v>
      </c>
      <c r="E19" s="20">
        <v>38196.01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customHeight="1" ht="18.75">
      <c r="A20" s="84" t="s">
        <v>114</v>
      </c>
      <c r="B20" s="85" t="s">
        <v>115</v>
      </c>
      <c r="C20" s="20">
        <v>70893.22</v>
      </c>
      <c r="D20" s="20">
        <v>70893.22</v>
      </c>
      <c r="E20" s="20">
        <v>70893.22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customHeight="1" ht="18.75">
      <c r="A21" s="84" t="s">
        <v>116</v>
      </c>
      <c r="B21" s="85" t="s">
        <v>117</v>
      </c>
      <c r="C21" s="20">
        <v>10140.94</v>
      </c>
      <c r="D21" s="20">
        <v>10140.94</v>
      </c>
      <c r="E21" s="20">
        <v>10140.94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customHeight="1" ht="18.75">
      <c r="A22" s="19" t="s">
        <v>118</v>
      </c>
      <c r="B22" s="81" t="s">
        <v>119</v>
      </c>
      <c r="C22" s="20">
        <v>184376.16</v>
      </c>
      <c r="D22" s="20">
        <v>184376.16</v>
      </c>
      <c r="E22" s="20">
        <v>184376.16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customHeight="1" ht="18.75">
      <c r="A23" s="82" t="s">
        <v>120</v>
      </c>
      <c r="B23" s="83" t="s">
        <v>121</v>
      </c>
      <c r="C23" s="20">
        <v>184376.16</v>
      </c>
      <c r="D23" s="20">
        <v>184376.16</v>
      </c>
      <c r="E23" s="20">
        <v>184376.16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customHeight="1" ht="18.75">
      <c r="A24" s="84" t="s">
        <v>122</v>
      </c>
      <c r="B24" s="85" t="s">
        <v>123</v>
      </c>
      <c r="C24" s="20">
        <v>184376.16</v>
      </c>
      <c r="D24" s="20">
        <v>184376.16</v>
      </c>
      <c r="E24" s="20">
        <v>184376.16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customHeight="1" ht="18.75">
      <c r="A25" s="86" t="s">
        <v>124</v>
      </c>
      <c r="B25" s="87" t="s">
        <v>124</v>
      </c>
      <c r="C25" s="20">
        <v>3160857.26</v>
      </c>
      <c r="D25" s="20">
        <v>3160857.26</v>
      </c>
      <c r="E25" s="20">
        <v>2910857.26</v>
      </c>
      <c r="F25" s="20">
        <v>250000</v>
      </c>
      <c r="G25" s="20"/>
      <c r="H25" s="20"/>
      <c r="I25" s="20"/>
      <c r="J25" s="20"/>
      <c r="K25" s="20"/>
      <c r="L25" s="20"/>
      <c r="M25" s="20"/>
      <c r="N25" s="20"/>
      <c r="O25" s="20"/>
    </row>
  </sheetData>
  <mergeCells count="11">
    <mergeCell ref="A3:O3"/>
    <mergeCell ref="A4:L4"/>
    <mergeCell ref="A25:B25"/>
    <mergeCell ref="A5:A6"/>
    <mergeCell ref="B5:B6"/>
    <mergeCell ref="C5:C6"/>
    <mergeCell ref="G5:G6"/>
    <mergeCell ref="I5:I6"/>
    <mergeCell ref="J5:O5"/>
    <mergeCell ref="H5:H6"/>
    <mergeCell ref="D5:F5"/>
  </mergeCells>
  <printOptions horizontalCentered="1"/>
  <pageMargins left="0.39" right="0.39" top="0.51" bottom="0.51" header="0.31" footer="0.31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98957EF-F054-792D-C8B7-395FA952F464}" mc:Ignorable="x14ac xr xr2 xr3">
  <sheetPr>
    <outlinePr summaryRight="0" summaryBelow="0"/>
    <pageSetUpPr fitToPage="1"/>
  </sheetPr>
  <dimension ref="A1:D37"/>
  <sheetViews>
    <sheetView topLeftCell="A1" showZeros="0" workbookViewId="0" tabSelected="1">
      <pane ySplit="1" topLeftCell="A22" activePane="bottomLeft" state="frozen"/>
      <selection pane="bottomLeft" activeCell="A1" sqref="A1"/>
    </sheetView>
  </sheetViews>
  <sheetFormatPr defaultColWidth="9.140625" customHeight="1" defaultRowHeight="14.25"/>
  <cols>
    <col min="1" max="1" width="39.28125" customWidth="1"/>
    <col min="2" max="2" width="30.8515625" customWidth="1"/>
    <col min="3" max="3" width="35.8515625" customWidth="1"/>
    <col min="4" max="4" width="29.8515625" customWidth="1"/>
  </cols>
  <sheetData>
    <row customHeight="1" ht="14.25">
      <c r="A1" s="8"/>
      <c r="B1" s="8"/>
      <c r="C1" s="8"/>
      <c r="D1" s="8"/>
    </row>
    <row customHeight="1" ht="15">
      <c r="A2" s="63"/>
      <c r="B2" s="63"/>
      <c r="C2" s="63"/>
      <c r="D2" s="9" t="s">
        <v>125</v>
      </c>
    </row>
    <row customHeight="1" ht="36">
      <c r="A3" s="65" t="str">
        <f>"2025"&amp;"年部门财政拨款收支预算总表"</f>
        <v>2025年部门财政拨款收支预算总表</v>
      </c>
      <c r="B3" s="88"/>
      <c r="C3" s="88"/>
      <c r="D3" s="88"/>
    </row>
    <row customHeight="1" ht="18.75">
      <c r="A4" s="89" t="str">
        <f>"单位名称："&amp;"中国共产党云县委员会党校"</f>
        <v>单位名称：中国共产党云县委员会党校</v>
      </c>
      <c r="B4" s="90"/>
      <c r="C4" s="90"/>
      <c r="D4" s="9" t="s">
        <v>3</v>
      </c>
    </row>
    <row customHeight="1" ht="18.75">
      <c r="A5" s="14" t="s">
        <v>4</v>
      </c>
      <c r="B5" s="15"/>
      <c r="C5" s="14" t="s">
        <v>5</v>
      </c>
      <c r="D5" s="15"/>
    </row>
    <row customHeight="1" ht="18.75">
      <c r="A6" s="16" t="s">
        <v>6</v>
      </c>
      <c r="B6" s="91" t="str">
        <f t="shared" si="0" ref="B6:D6">"2025"&amp;"年预算数"</f>
        <v>2025年预算数</v>
      </c>
      <c r="C6" s="16" t="s">
        <v>127</v>
      </c>
      <c r="D6" s="91" t="str">
        <f t="shared" si="0"/>
        <v>2025年预算数</v>
      </c>
    </row>
    <row customHeight="1" ht="18.75">
      <c r="A7" s="18"/>
      <c r="B7" s="76"/>
      <c r="C7" s="18"/>
      <c r="D7" s="76"/>
    </row>
    <row customHeight="1" ht="18.75">
      <c r="A8" s="81" t="s">
        <v>128</v>
      </c>
      <c r="B8" s="20">
        <v>3160857.26</v>
      </c>
      <c r="C8" s="92" t="s">
        <v>129</v>
      </c>
      <c r="D8" s="20">
        <v>3160857.26</v>
      </c>
    </row>
    <row customHeight="1" ht="18.75">
      <c r="A9" s="93" t="s">
        <v>130</v>
      </c>
      <c r="B9" s="20">
        <v>3160857.26</v>
      </c>
      <c r="C9" s="92" t="s">
        <v>131</v>
      </c>
      <c r="D9" s="20"/>
    </row>
    <row customHeight="1" ht="18.75">
      <c r="A10" s="93" t="s">
        <v>132</v>
      </c>
      <c r="B10" s="20"/>
      <c r="C10" s="92" t="s">
        <v>133</v>
      </c>
      <c r="D10" s="20"/>
    </row>
    <row customHeight="1" ht="18.75">
      <c r="A11" s="93" t="s">
        <v>134</v>
      </c>
      <c r="B11" s="20"/>
      <c r="C11" s="92" t="s">
        <v>135</v>
      </c>
      <c r="D11" s="20"/>
    </row>
    <row customHeight="1" ht="18.75">
      <c r="A12" s="94" t="s">
        <v>136</v>
      </c>
      <c r="B12" s="20"/>
      <c r="C12" s="22" t="s">
        <v>137</v>
      </c>
      <c r="D12" s="20"/>
    </row>
    <row customHeight="1" ht="18.75">
      <c r="A13" s="95" t="s">
        <v>130</v>
      </c>
      <c r="B13" s="20"/>
      <c r="C13" s="24" t="s">
        <v>138</v>
      </c>
      <c r="D13" s="20">
        <v>2294883.65</v>
      </c>
    </row>
    <row customHeight="1" ht="18.75">
      <c r="A14" s="95" t="s">
        <v>132</v>
      </c>
      <c r="B14" s="20"/>
      <c r="C14" s="24" t="s">
        <v>139</v>
      </c>
      <c r="D14" s="20"/>
    </row>
    <row customHeight="1" ht="18.75">
      <c r="A15" s="95" t="s">
        <v>134</v>
      </c>
      <c r="B15" s="20"/>
      <c r="C15" s="24" t="s">
        <v>140</v>
      </c>
      <c r="D15" s="20"/>
    </row>
    <row customHeight="1" ht="18.75">
      <c r="A16" s="95" t="s">
        <v>29</v>
      </c>
      <c r="B16" s="20"/>
      <c r="C16" s="24" t="s">
        <v>141</v>
      </c>
      <c r="D16" s="20">
        <v>562367.28</v>
      </c>
    </row>
    <row customHeight="1" ht="18.75">
      <c r="A17" s="95" t="s">
        <v>29</v>
      </c>
      <c r="B17" s="20" t="s">
        <v>29</v>
      </c>
      <c r="C17" s="24" t="s">
        <v>142</v>
      </c>
      <c r="D17" s="20">
        <v>119230.17</v>
      </c>
    </row>
    <row customHeight="1" ht="18.75">
      <c r="A18" s="23" t="s">
        <v>29</v>
      </c>
      <c r="B18" s="20" t="s">
        <v>29</v>
      </c>
      <c r="C18" s="24" t="s">
        <v>143</v>
      </c>
      <c r="D18" s="20"/>
    </row>
    <row customHeight="1" ht="18.75">
      <c r="A19" s="23" t="s">
        <v>29</v>
      </c>
      <c r="B19" s="20" t="s">
        <v>29</v>
      </c>
      <c r="C19" s="24" t="s">
        <v>144</v>
      </c>
      <c r="D19" s="20"/>
    </row>
    <row customHeight="1" ht="18.75">
      <c r="A20" s="25" t="s">
        <v>29</v>
      </c>
      <c r="B20" s="20" t="s">
        <v>29</v>
      </c>
      <c r="C20" s="24" t="s">
        <v>145</v>
      </c>
      <c r="D20" s="20"/>
    </row>
    <row customHeight="1" ht="18.75">
      <c r="A21" s="25" t="s">
        <v>29</v>
      </c>
      <c r="B21" s="20" t="s">
        <v>29</v>
      </c>
      <c r="C21" s="24" t="s">
        <v>146</v>
      </c>
      <c r="D21" s="20"/>
    </row>
    <row customHeight="1" ht="18.75">
      <c r="A22" s="25" t="s">
        <v>29</v>
      </c>
      <c r="B22" s="20" t="s">
        <v>29</v>
      </c>
      <c r="C22" s="24" t="s">
        <v>147</v>
      </c>
      <c r="D22" s="20"/>
    </row>
    <row customHeight="1" ht="18.75">
      <c r="A23" s="25" t="s">
        <v>29</v>
      </c>
      <c r="B23" s="20" t="s">
        <v>29</v>
      </c>
      <c r="C23" s="24" t="s">
        <v>148</v>
      </c>
      <c r="D23" s="20"/>
    </row>
    <row customHeight="1" ht="18.75">
      <c r="A24" s="25" t="s">
        <v>29</v>
      </c>
      <c r="B24" s="20" t="s">
        <v>29</v>
      </c>
      <c r="C24" s="24" t="s">
        <v>149</v>
      </c>
      <c r="D24" s="20"/>
    </row>
    <row customHeight="1" ht="18.75">
      <c r="A25" s="25" t="s">
        <v>29</v>
      </c>
      <c r="B25" s="20" t="s">
        <v>29</v>
      </c>
      <c r="C25" s="24" t="s">
        <v>150</v>
      </c>
      <c r="D25" s="20"/>
    </row>
    <row customHeight="1" ht="18.75">
      <c r="A26" s="25" t="s">
        <v>29</v>
      </c>
      <c r="B26" s="20" t="s">
        <v>29</v>
      </c>
      <c r="C26" s="24" t="s">
        <v>151</v>
      </c>
      <c r="D26" s="20"/>
    </row>
    <row customHeight="1" ht="18.75">
      <c r="A27" s="25" t="s">
        <v>29</v>
      </c>
      <c r="B27" s="20" t="s">
        <v>29</v>
      </c>
      <c r="C27" s="24" t="s">
        <v>152</v>
      </c>
      <c r="D27" s="20">
        <v>184376.16</v>
      </c>
    </row>
    <row customHeight="1" ht="18.75">
      <c r="A28" s="25" t="s">
        <v>29</v>
      </c>
      <c r="B28" s="20" t="s">
        <v>29</v>
      </c>
      <c r="C28" s="24" t="s">
        <v>153</v>
      </c>
      <c r="D28" s="20"/>
    </row>
    <row customHeight="1" ht="18.75">
      <c r="A29" s="25" t="s">
        <v>29</v>
      </c>
      <c r="B29" s="20" t="s">
        <v>29</v>
      </c>
      <c r="C29" s="24" t="s">
        <v>154</v>
      </c>
      <c r="D29" s="20"/>
    </row>
    <row customHeight="1" ht="18.75">
      <c r="A30" s="25" t="s">
        <v>29</v>
      </c>
      <c r="B30" s="20" t="s">
        <v>29</v>
      </c>
      <c r="C30" s="24" t="s">
        <v>155</v>
      </c>
      <c r="D30" s="20"/>
    </row>
    <row customHeight="1" ht="18.75">
      <c r="A31" s="25" t="s">
        <v>29</v>
      </c>
      <c r="B31" s="20" t="s">
        <v>29</v>
      </c>
      <c r="C31" s="24" t="s">
        <v>156</v>
      </c>
      <c r="D31" s="20"/>
    </row>
    <row customHeight="1" ht="18.75">
      <c r="A32" s="26" t="s">
        <v>29</v>
      </c>
      <c r="B32" s="20" t="s">
        <v>29</v>
      </c>
      <c r="C32" s="24" t="s">
        <v>157</v>
      </c>
      <c r="D32" s="20"/>
    </row>
    <row customHeight="1" ht="18.75">
      <c r="A33" s="26" t="s">
        <v>29</v>
      </c>
      <c r="B33" s="20" t="s">
        <v>29</v>
      </c>
      <c r="C33" s="24" t="s">
        <v>158</v>
      </c>
      <c r="D33" s="20"/>
    </row>
    <row customHeight="1" ht="18.75">
      <c r="A34" s="26" t="s">
        <v>29</v>
      </c>
      <c r="B34" s="20" t="s">
        <v>29</v>
      </c>
      <c r="C34" s="24" t="s">
        <v>159</v>
      </c>
      <c r="D34" s="20"/>
    </row>
    <row customHeight="1" ht="18.75">
      <c r="A35" s="26"/>
      <c r="B35" s="20"/>
      <c r="C35" s="24" t="s">
        <v>160</v>
      </c>
      <c r="D35" s="29"/>
    </row>
    <row customHeight="1" ht="18.75">
      <c r="A36" s="26" t="s">
        <v>29</v>
      </c>
      <c r="B36" s="20" t="s">
        <v>29</v>
      </c>
      <c r="C36" s="24" t="s">
        <v>161</v>
      </c>
      <c r="D36" s="20"/>
    </row>
    <row customHeight="1" ht="18.75">
      <c r="A37" s="96" t="s">
        <v>162</v>
      </c>
      <c r="B37" s="28">
        <v>3160857.26</v>
      </c>
      <c r="C37" s="97" t="s">
        <v>55</v>
      </c>
      <c r="D37" s="28">
        <v>3160857.26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142B6F5-7813-9C9D-2D07-0339BDB5096F}" mc:Ignorable="x14ac xr xr2 xr3">
  <sheetPr>
    <outlinePr summaryRight="0" summaryBelow="0"/>
    <pageSetUpPr fitToPage="1"/>
  </sheetPr>
  <dimension ref="A1:G25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3" width="24.28125" customWidth="1"/>
    <col min="4" max="4" width="20.421875" customWidth="1"/>
    <col min="5" max="7" width="24.281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5">
      <c r="D2" s="98"/>
      <c r="F2" s="99"/>
      <c r="G2" s="9" t="s">
        <v>163</v>
      </c>
    </row>
    <row customHeight="1" ht="39">
      <c r="A3" s="65" t="str">
        <f>"2025"&amp;"年一般公共预算支出预算表（按功能科目分类）"</f>
        <v>2025年一般公共预算支出预算表（按功能科目分类）</v>
      </c>
      <c r="B3" s="100"/>
      <c r="C3" s="100"/>
      <c r="D3" s="100"/>
      <c r="E3" s="100"/>
      <c r="F3" s="100"/>
      <c r="G3" s="100"/>
    </row>
    <row customHeight="1" ht="18">
      <c r="A4" s="101" t="str">
        <f>"单位名称："&amp;"中国共产党云县委员会党校"</f>
        <v>单位名称：中国共产党云县委员会党校</v>
      </c>
      <c r="B4" s="102"/>
      <c r="C4" s="70"/>
      <c r="D4" s="70"/>
      <c r="E4" s="70"/>
      <c r="F4" s="103"/>
      <c r="G4" s="9" t="s">
        <v>3</v>
      </c>
    </row>
    <row customHeight="1" ht="20.25">
      <c r="A5" s="104" t="s">
        <v>165</v>
      </c>
      <c r="B5" s="105"/>
      <c r="C5" s="106" t="s">
        <v>60</v>
      </c>
      <c r="D5" s="107" t="s">
        <v>81</v>
      </c>
      <c r="E5" s="75"/>
      <c r="F5" s="15"/>
      <c r="G5" s="108" t="s">
        <v>82</v>
      </c>
    </row>
    <row customHeight="1" ht="20.25">
      <c r="A6" s="109" t="s">
        <v>79</v>
      </c>
      <c r="B6" s="109" t="s">
        <v>80</v>
      </c>
      <c r="C6" s="18"/>
      <c r="D6" s="77" t="s">
        <v>62</v>
      </c>
      <c r="E6" s="77" t="s">
        <v>166</v>
      </c>
      <c r="F6" s="77" t="s">
        <v>167</v>
      </c>
      <c r="G6" s="110"/>
    </row>
    <row customHeight="1" ht="19.5">
      <c r="A7" s="109" t="s">
        <v>168</v>
      </c>
      <c r="B7" s="109" t="s">
        <v>169</v>
      </c>
      <c r="C7" s="109" t="s">
        <v>170</v>
      </c>
      <c r="D7" s="77">
        <v>4</v>
      </c>
      <c r="E7" s="111" t="s">
        <v>171</v>
      </c>
      <c r="F7" s="111" t="s">
        <v>172</v>
      </c>
      <c r="G7" s="109" t="s">
        <v>173</v>
      </c>
    </row>
    <row customHeight="1" ht="18">
      <c r="A8" s="112" t="s">
        <v>90</v>
      </c>
      <c r="B8" s="112" t="s">
        <v>91</v>
      </c>
      <c r="C8" s="20">
        <v>2294883.65</v>
      </c>
      <c r="D8" s="20">
        <v>2044883.65</v>
      </c>
      <c r="E8" s="20">
        <v>1924013.47</v>
      </c>
      <c r="F8" s="20">
        <v>120870.18</v>
      </c>
      <c r="G8" s="20">
        <v>250000</v>
      </c>
    </row>
    <row customHeight="1" ht="18">
      <c r="A9" s="113" t="s">
        <v>92</v>
      </c>
      <c r="B9" s="113" t="s">
        <v>93</v>
      </c>
      <c r="C9" s="20">
        <v>2294883.65</v>
      </c>
      <c r="D9" s="20">
        <v>2044883.65</v>
      </c>
      <c r="E9" s="20">
        <v>1924013.47</v>
      </c>
      <c r="F9" s="20">
        <v>120870.18</v>
      </c>
      <c r="G9" s="20">
        <v>250000</v>
      </c>
    </row>
    <row customHeight="1" ht="18">
      <c r="A10" s="114" t="s">
        <v>94</v>
      </c>
      <c r="B10" s="114" t="s">
        <v>95</v>
      </c>
      <c r="C10" s="20">
        <v>2294883.65</v>
      </c>
      <c r="D10" s="20">
        <v>2044883.65</v>
      </c>
      <c r="E10" s="20">
        <v>1924013.47</v>
      </c>
      <c r="F10" s="20">
        <v>120870.18</v>
      </c>
      <c r="G10" s="20">
        <v>250000</v>
      </c>
    </row>
    <row customHeight="1" ht="18">
      <c r="A11" s="112" t="s">
        <v>96</v>
      </c>
      <c r="B11" s="112" t="s">
        <v>97</v>
      </c>
      <c r="C11" s="20">
        <v>562367.28</v>
      </c>
      <c r="D11" s="20">
        <v>562367.28</v>
      </c>
      <c r="E11" s="20">
        <v>562367.28</v>
      </c>
      <c r="F11" s="20"/>
      <c r="G11" s="20"/>
    </row>
    <row customHeight="1" ht="18">
      <c r="A12" s="113" t="s">
        <v>98</v>
      </c>
      <c r="B12" s="113" t="s">
        <v>99</v>
      </c>
      <c r="C12" s="20">
        <v>557807.28</v>
      </c>
      <c r="D12" s="20">
        <v>557807.28</v>
      </c>
      <c r="E12" s="20">
        <v>557807.28</v>
      </c>
      <c r="F12" s="20"/>
      <c r="G12" s="20"/>
    </row>
    <row customHeight="1" ht="18">
      <c r="A13" s="114" t="s">
        <v>100</v>
      </c>
      <c r="B13" s="114" t="s">
        <v>101</v>
      </c>
      <c r="C13" s="20">
        <v>330980.4</v>
      </c>
      <c r="D13" s="20">
        <v>330980.4</v>
      </c>
      <c r="E13" s="20">
        <v>330980.4</v>
      </c>
      <c r="F13" s="20"/>
      <c r="G13" s="20"/>
    </row>
    <row customHeight="1" ht="18">
      <c r="A14" s="114" t="s">
        <v>102</v>
      </c>
      <c r="B14" s="114" t="s">
        <v>103</v>
      </c>
      <c r="C14" s="20">
        <v>226826.88</v>
      </c>
      <c r="D14" s="20">
        <v>226826.88</v>
      </c>
      <c r="E14" s="20">
        <v>226826.88</v>
      </c>
      <c r="F14" s="20"/>
      <c r="G14" s="20"/>
    </row>
    <row customHeight="1" ht="18">
      <c r="A15" s="113" t="s">
        <v>104</v>
      </c>
      <c r="B15" s="113" t="s">
        <v>105</v>
      </c>
      <c r="C15" s="20">
        <v>4560</v>
      </c>
      <c r="D15" s="20">
        <v>4560</v>
      </c>
      <c r="E15" s="20">
        <v>4560</v>
      </c>
      <c r="F15" s="20"/>
      <c r="G15" s="20"/>
    </row>
    <row customHeight="1" ht="18">
      <c r="A16" s="114" t="s">
        <v>106</v>
      </c>
      <c r="B16" s="114" t="s">
        <v>107</v>
      </c>
      <c r="C16" s="20">
        <v>4560</v>
      </c>
      <c r="D16" s="20">
        <v>4560</v>
      </c>
      <c r="E16" s="20">
        <v>4560</v>
      </c>
      <c r="F16" s="20"/>
      <c r="G16" s="20"/>
    </row>
    <row customHeight="1" ht="18">
      <c r="A17" s="112" t="s">
        <v>108</v>
      </c>
      <c r="B17" s="112" t="s">
        <v>109</v>
      </c>
      <c r="C17" s="20">
        <v>119230.17</v>
      </c>
      <c r="D17" s="20">
        <v>119230.17</v>
      </c>
      <c r="E17" s="20">
        <v>119230.17</v>
      </c>
      <c r="F17" s="20"/>
      <c r="G17" s="20"/>
    </row>
    <row customHeight="1" ht="18">
      <c r="A18" s="113" t="s">
        <v>110</v>
      </c>
      <c r="B18" s="113" t="s">
        <v>111</v>
      </c>
      <c r="C18" s="20">
        <v>119230.17</v>
      </c>
      <c r="D18" s="20">
        <v>119230.17</v>
      </c>
      <c r="E18" s="20">
        <v>119230.17</v>
      </c>
      <c r="F18" s="20"/>
      <c r="G18" s="20"/>
    </row>
    <row customHeight="1" ht="18">
      <c r="A19" s="114" t="s">
        <v>112</v>
      </c>
      <c r="B19" s="114" t="s">
        <v>113</v>
      </c>
      <c r="C19" s="20">
        <v>38196.01</v>
      </c>
      <c r="D19" s="20">
        <v>38196.01</v>
      </c>
      <c r="E19" s="20">
        <v>38196.01</v>
      </c>
      <c r="F19" s="20"/>
      <c r="G19" s="20"/>
    </row>
    <row customHeight="1" ht="18">
      <c r="A20" s="114" t="s">
        <v>114</v>
      </c>
      <c r="B20" s="114" t="s">
        <v>115</v>
      </c>
      <c r="C20" s="20">
        <v>70893.22</v>
      </c>
      <c r="D20" s="20">
        <v>70893.22</v>
      </c>
      <c r="E20" s="20">
        <v>70893.22</v>
      </c>
      <c r="F20" s="20"/>
      <c r="G20" s="20"/>
    </row>
    <row customHeight="1" ht="18">
      <c r="A21" s="114" t="s">
        <v>116</v>
      </c>
      <c r="B21" s="114" t="s">
        <v>117</v>
      </c>
      <c r="C21" s="20">
        <v>10140.94</v>
      </c>
      <c r="D21" s="20">
        <v>10140.94</v>
      </c>
      <c r="E21" s="20">
        <v>10140.94</v>
      </c>
      <c r="F21" s="20"/>
      <c r="G21" s="20"/>
    </row>
    <row customHeight="1" ht="18">
      <c r="A22" s="112" t="s">
        <v>118</v>
      </c>
      <c r="B22" s="112" t="s">
        <v>119</v>
      </c>
      <c r="C22" s="20">
        <v>184376.16</v>
      </c>
      <c r="D22" s="20">
        <v>184376.16</v>
      </c>
      <c r="E22" s="20">
        <v>184376.16</v>
      </c>
      <c r="F22" s="20"/>
      <c r="G22" s="20"/>
    </row>
    <row customHeight="1" ht="18">
      <c r="A23" s="113" t="s">
        <v>120</v>
      </c>
      <c r="B23" s="113" t="s">
        <v>121</v>
      </c>
      <c r="C23" s="20">
        <v>184376.16</v>
      </c>
      <c r="D23" s="20">
        <v>184376.16</v>
      </c>
      <c r="E23" s="20">
        <v>184376.16</v>
      </c>
      <c r="F23" s="20"/>
      <c r="G23" s="20"/>
    </row>
    <row customHeight="1" ht="18">
      <c r="A24" s="114" t="s">
        <v>122</v>
      </c>
      <c r="B24" s="114" t="s">
        <v>123</v>
      </c>
      <c r="C24" s="20">
        <v>184376.16</v>
      </c>
      <c r="D24" s="20">
        <v>184376.16</v>
      </c>
      <c r="E24" s="20">
        <v>184376.16</v>
      </c>
      <c r="F24" s="20"/>
      <c r="G24" s="20"/>
    </row>
    <row customHeight="1" ht="18">
      <c r="A25" s="115" t="s">
        <v>124</v>
      </c>
      <c r="B25" s="116" t="s">
        <v>124</v>
      </c>
      <c r="C25" s="20">
        <v>3160857.26</v>
      </c>
      <c r="D25" s="20">
        <v>2910857.26</v>
      </c>
      <c r="E25" s="20">
        <v>2789987.08</v>
      </c>
      <c r="F25" s="20">
        <v>120870.18</v>
      </c>
      <c r="G25" s="20">
        <v>250000</v>
      </c>
    </row>
  </sheetData>
  <mergeCells count="7">
    <mergeCell ref="A3:G3"/>
    <mergeCell ref="A5:B5"/>
    <mergeCell ref="A4:E4"/>
    <mergeCell ref="A25:B25"/>
    <mergeCell ref="G5:G6"/>
    <mergeCell ref="D5:F5"/>
    <mergeCell ref="C5:C6"/>
  </mergeCells>
  <printOptions horizontalCentered="1"/>
  <pageMargins left="0.39" right="0.39" top="0.58" bottom="0.58" header="0.50" footer="0.50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B3BC78-EA57-F515-1F38-53C7F0C434F6}" mc:Ignorable="x14ac xr xr2 xr3">
  <sheetPr>
    <outlinePr summaryRight="0" summaryBelow="0"/>
    <pageSetUpPr fitToPage="1"/>
  </sheetPr>
  <dimension ref="A1:G12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3.57421875" customWidth="1"/>
    <col min="2" max="7" width="22.8515625" customWidth="1"/>
  </cols>
  <sheetData>
    <row customHeight="1" ht="14.25">
      <c r="A1" s="117"/>
      <c r="B1" s="117"/>
      <c r="C1" s="117"/>
      <c r="D1" s="117"/>
      <c r="E1" s="117"/>
      <c r="F1" s="117"/>
      <c r="G1" s="117"/>
    </row>
    <row customHeight="1" ht="15">
      <c r="A2" s="118"/>
      <c r="B2" s="119"/>
      <c r="C2" s="120"/>
      <c r="D2" s="69"/>
      <c r="G2" s="121" t="s">
        <v>174</v>
      </c>
    </row>
    <row customHeight="1" ht="39">
      <c r="A3" s="122" t="str">
        <f>"2025"&amp;"年“三公”经费支出预算表"</f>
        <v>2025年“三公”经费支出预算表</v>
      </c>
      <c r="B3" s="123"/>
      <c r="C3" s="123"/>
      <c r="D3" s="123"/>
      <c r="E3" s="123"/>
      <c r="F3" s="123"/>
      <c r="G3" s="123"/>
    </row>
    <row customHeight="1" ht="18.75">
      <c r="A4" s="12" t="str">
        <f>"单位名称："&amp;"中国共产党云县委员会党校"</f>
        <v>单位名称：中国共产党云县委员会党校</v>
      </c>
      <c r="B4" s="119"/>
      <c r="C4" s="120"/>
      <c r="D4" s="69"/>
      <c r="E4" s="70"/>
      <c r="G4" s="121" t="s">
        <v>176</v>
      </c>
    </row>
    <row customHeight="1" ht="18.75">
      <c r="A5" s="72" t="s">
        <v>177</v>
      </c>
      <c r="B5" s="72" t="s">
        <v>178</v>
      </c>
      <c r="C5" s="16" t="s">
        <v>179</v>
      </c>
      <c r="D5" s="14" t="s">
        <v>180</v>
      </c>
      <c r="E5" s="75"/>
      <c r="F5" s="15"/>
      <c r="G5" s="16" t="s">
        <v>181</v>
      </c>
    </row>
    <row customHeight="1" ht="18.75">
      <c r="A6" s="124"/>
      <c r="B6" s="125"/>
      <c r="C6" s="18"/>
      <c r="D6" s="77" t="s">
        <v>62</v>
      </c>
      <c r="E6" s="77" t="s">
        <v>182</v>
      </c>
      <c r="F6" s="77" t="s">
        <v>183</v>
      </c>
      <c r="G6" s="18"/>
    </row>
    <row customHeight="1" ht="18.75">
      <c r="A7" s="126" t="s">
        <v>60</v>
      </c>
      <c r="B7" s="127">
        <v>1</v>
      </c>
      <c r="C7" s="128">
        <v>2</v>
      </c>
      <c r="D7" s="129">
        <v>3</v>
      </c>
      <c r="E7" s="129">
        <v>4</v>
      </c>
      <c r="F7" s="129">
        <v>5</v>
      </c>
      <c r="G7" s="128">
        <v>6</v>
      </c>
    </row>
    <row customHeight="1" ht="18.75">
      <c r="A8" s="126" t="s">
        <v>60</v>
      </c>
      <c r="B8" s="130">
        <v>4000</v>
      </c>
      <c r="C8" s="130"/>
      <c r="D8" s="130"/>
      <c r="E8" s="130"/>
      <c r="F8" s="130"/>
      <c r="G8" s="130">
        <v>4000</v>
      </c>
    </row>
    <row customHeight="1" ht="18.75">
      <c r="A9" s="131" t="s">
        <v>184</v>
      </c>
      <c r="B9" s="130"/>
      <c r="C9" s="130"/>
      <c r="D9" s="130"/>
      <c r="E9" s="130"/>
      <c r="F9" s="130"/>
      <c r="G9" s="130"/>
    </row>
    <row customHeight="1" ht="18.75">
      <c r="A10" s="131" t="s">
        <v>185</v>
      </c>
      <c r="B10" s="130">
        <v>4000</v>
      </c>
      <c r="C10" s="130"/>
      <c r="D10" s="130"/>
      <c r="E10" s="130"/>
      <c r="F10" s="130"/>
      <c r="G10" s="130">
        <v>4000</v>
      </c>
    </row>
    <row customHeight="1" ht="18.75">
      <c r="A11" s="131" t="s">
        <v>186</v>
      </c>
      <c r="B11" s="130"/>
      <c r="C11" s="130"/>
      <c r="D11" s="130"/>
      <c r="E11" s="130"/>
      <c r="F11" s="130"/>
      <c r="G11" s="130"/>
    </row>
    <row customHeight="1" ht="18.75">
      <c r="A12" s="131" t="s">
        <v>187</v>
      </c>
      <c r="B12" s="130"/>
      <c r="C12" s="130"/>
      <c r="D12" s="130"/>
      <c r="E12" s="130"/>
      <c r="F12" s="130"/>
      <c r="G12" s="130"/>
    </row>
  </sheetData>
  <mergeCells count="7">
    <mergeCell ref="A3:G3"/>
    <mergeCell ref="A4:D4"/>
    <mergeCell ref="C5:C6"/>
    <mergeCell ref="D5:F5"/>
    <mergeCell ref="G5:G6"/>
    <mergeCell ref="B5:B6"/>
    <mergeCell ref="A5:A7"/>
  </mergeCells>
  <printOptions horizontalCentered="1"/>
  <pageMargins left="0.39" right="0.39" top="0.58" bottom="0.58" header="0.51" footer="0.51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89C9E21-3E6F-1315-B2D7-B50611AE8ABC}" mc:Ignorable="x14ac xr xr2 xr3">
  <sheetPr>
    <outlinePr summaryRight="0" summaryBelow="0"/>
    <pageSetUpPr fitToPage="1"/>
  </sheetPr>
  <dimension ref="A1:W46"/>
  <sheetViews>
    <sheetView topLeftCell="A1" showZeros="0" workbookViewId="0" tabSelected="1">
      <pane ySplit="1" topLeftCell="A4" activePane="bottomLeft" state="frozen"/>
      <selection pane="bottomLeft" activeCell="A1" sqref="A1 A1 A1 A1 A1 A1 A1 A1 A1 A1 A1 A1 A1 A1 A1 A1 A1 A1 A1 A1 A1 A1 A1"/>
    </sheetView>
  </sheetViews>
  <sheetFormatPr defaultColWidth="9.140625" customHeight="1" defaultRowHeight="14.25"/>
  <cols>
    <col min="1" max="1" width="32.8515625" customWidth="1"/>
    <col min="2" max="2" width="25.421875" customWidth="1"/>
    <col min="3" max="3" width="26.57421875" customWidth="1"/>
    <col min="4" max="4" width="10.140625" customWidth="1"/>
    <col min="5" max="5" width="28.59375" customWidth="1"/>
    <col min="6" max="6" width="10.28125" customWidth="1"/>
    <col min="7" max="7" width="23.00390625" customWidth="1"/>
    <col min="8" max="21" width="19.8515625" customWidth="1"/>
    <col min="22" max="23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5">
      <c r="B2" s="132"/>
      <c r="D2" s="133"/>
      <c r="E2" s="133"/>
      <c r="F2" s="133"/>
      <c r="G2" s="133"/>
      <c r="H2" s="34"/>
      <c r="I2" s="34"/>
      <c r="J2" s="34"/>
      <c r="K2" s="34"/>
      <c r="L2" s="34"/>
      <c r="M2" s="34"/>
      <c r="N2" s="70"/>
      <c r="O2" s="70"/>
      <c r="P2" s="70"/>
      <c r="Q2" s="34"/>
      <c r="U2" s="132"/>
      <c r="W2" s="35" t="s">
        <v>188</v>
      </c>
    </row>
    <row customHeight="1" ht="39.75">
      <c r="A3" s="36" t="str">
        <f>"2025"&amp;"年部门基本支出预算表"</f>
        <v>2025年部门基本支出预算表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34"/>
      <c r="O3" s="134"/>
      <c r="P3" s="134"/>
      <c r="Q3" s="123"/>
      <c r="R3" s="123"/>
      <c r="S3" s="123"/>
      <c r="T3" s="123"/>
      <c r="U3" s="123"/>
      <c r="V3" s="123"/>
      <c r="W3" s="123"/>
    </row>
    <row customHeight="1" ht="18.75">
      <c r="A4" s="89" t="str">
        <f>"单位名称："&amp;"中国共产党云县委员会党校"</f>
        <v>单位名称：中国共产党云县委员会党校</v>
      </c>
      <c r="B4" s="135"/>
      <c r="C4" s="135"/>
      <c r="D4" s="135"/>
      <c r="E4" s="135"/>
      <c r="F4" s="135"/>
      <c r="G4" s="135"/>
      <c r="H4" s="40"/>
      <c r="I4" s="40"/>
      <c r="J4" s="40"/>
      <c r="K4" s="40"/>
      <c r="L4" s="40"/>
      <c r="M4" s="40"/>
      <c r="N4" s="39"/>
      <c r="O4" s="39"/>
      <c r="P4" s="39"/>
      <c r="Q4" s="40"/>
      <c r="U4" s="132"/>
      <c r="W4" s="35" t="s">
        <v>176</v>
      </c>
    </row>
    <row customHeight="1" ht="18">
      <c r="A5" s="72" t="s">
        <v>190</v>
      </c>
      <c r="B5" s="72" t="s">
        <v>191</v>
      </c>
      <c r="C5" s="72" t="s">
        <v>192</v>
      </c>
      <c r="D5" s="72" t="s">
        <v>193</v>
      </c>
      <c r="E5" s="72" t="s">
        <v>194</v>
      </c>
      <c r="F5" s="72" t="s">
        <v>195</v>
      </c>
      <c r="G5" s="72" t="s">
        <v>196</v>
      </c>
      <c r="H5" s="107" t="s">
        <v>197</v>
      </c>
      <c r="I5" s="136" t="s">
        <v>197</v>
      </c>
      <c r="J5" s="136"/>
      <c r="K5" s="136"/>
      <c r="L5" s="136"/>
      <c r="M5" s="136"/>
      <c r="N5" s="75"/>
      <c r="O5" s="75"/>
      <c r="P5" s="75"/>
      <c r="Q5" s="73" t="s">
        <v>66</v>
      </c>
      <c r="R5" s="136" t="s">
        <v>84</v>
      </c>
      <c r="S5" s="136"/>
      <c r="T5" s="136"/>
      <c r="U5" s="136"/>
      <c r="V5" s="136"/>
      <c r="W5" s="137"/>
    </row>
    <row customHeight="1" ht="18">
      <c r="A6" s="138"/>
      <c r="B6" s="139"/>
      <c r="C6" s="138"/>
      <c r="D6" s="138"/>
      <c r="E6" s="138"/>
      <c r="F6" s="138"/>
      <c r="G6" s="138"/>
      <c r="H6" s="106" t="s">
        <v>198</v>
      </c>
      <c r="I6" s="107" t="s">
        <v>63</v>
      </c>
      <c r="J6" s="136"/>
      <c r="K6" s="136"/>
      <c r="L6" s="136"/>
      <c r="M6" s="137"/>
      <c r="N6" s="14" t="s">
        <v>199</v>
      </c>
      <c r="O6" s="75"/>
      <c r="P6" s="15"/>
      <c r="Q6" s="72" t="s">
        <v>66</v>
      </c>
      <c r="R6" s="107" t="s">
        <v>84</v>
      </c>
      <c r="S6" s="73" t="s">
        <v>69</v>
      </c>
      <c r="T6" s="136" t="s">
        <v>84</v>
      </c>
      <c r="U6" s="73" t="s">
        <v>71</v>
      </c>
      <c r="V6" s="73" t="s">
        <v>72</v>
      </c>
      <c r="W6" s="74" t="s">
        <v>73</v>
      </c>
    </row>
    <row customHeight="1" ht="18.75">
      <c r="A7" s="140"/>
      <c r="B7" s="140"/>
      <c r="C7" s="140"/>
      <c r="D7" s="140"/>
      <c r="E7" s="140"/>
      <c r="F7" s="140"/>
      <c r="G7" s="140"/>
      <c r="H7" s="140"/>
      <c r="I7" s="141" t="s">
        <v>200</v>
      </c>
      <c r="J7" s="72" t="s">
        <v>201</v>
      </c>
      <c r="K7" s="72" t="s">
        <v>202</v>
      </c>
      <c r="L7" s="72" t="s">
        <v>203</v>
      </c>
      <c r="M7" s="72" t="s">
        <v>204</v>
      </c>
      <c r="N7" s="72" t="s">
        <v>63</v>
      </c>
      <c r="O7" s="72" t="s">
        <v>64</v>
      </c>
      <c r="P7" s="72" t="s">
        <v>65</v>
      </c>
      <c r="Q7" s="140"/>
      <c r="R7" s="72" t="s">
        <v>62</v>
      </c>
      <c r="S7" s="72" t="s">
        <v>69</v>
      </c>
      <c r="T7" s="72" t="s">
        <v>205</v>
      </c>
      <c r="U7" s="72" t="s">
        <v>71</v>
      </c>
      <c r="V7" s="72" t="s">
        <v>72</v>
      </c>
      <c r="W7" s="72" t="s">
        <v>73</v>
      </c>
    </row>
    <row customHeight="1" ht="37.5">
      <c r="A8" s="142"/>
      <c r="B8" s="142"/>
      <c r="C8" s="142"/>
      <c r="D8" s="142"/>
      <c r="E8" s="142"/>
      <c r="F8" s="142"/>
      <c r="G8" s="142"/>
      <c r="H8" s="142"/>
      <c r="I8" s="78"/>
      <c r="J8" s="124" t="s">
        <v>206</v>
      </c>
      <c r="K8" s="124" t="s">
        <v>202</v>
      </c>
      <c r="L8" s="124" t="s">
        <v>203</v>
      </c>
      <c r="M8" s="124" t="s">
        <v>204</v>
      </c>
      <c r="N8" s="124" t="s">
        <v>202</v>
      </c>
      <c r="O8" s="124" t="s">
        <v>203</v>
      </c>
      <c r="P8" s="124" t="s">
        <v>204</v>
      </c>
      <c r="Q8" s="124" t="s">
        <v>66</v>
      </c>
      <c r="R8" s="124" t="s">
        <v>62</v>
      </c>
      <c r="S8" s="124" t="s">
        <v>69</v>
      </c>
      <c r="T8" s="124" t="s">
        <v>205</v>
      </c>
      <c r="U8" s="124" t="s">
        <v>71</v>
      </c>
      <c r="V8" s="124" t="s">
        <v>72</v>
      </c>
      <c r="W8" s="124" t="s">
        <v>73</v>
      </c>
    </row>
    <row customHeight="1" ht="19.5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3">
        <v>8</v>
      </c>
      <c r="I9" s="143">
        <v>9</v>
      </c>
      <c r="J9" s="143">
        <v>10</v>
      </c>
      <c r="K9" s="143">
        <v>11</v>
      </c>
      <c r="L9" s="143">
        <v>12</v>
      </c>
      <c r="M9" s="143">
        <v>13</v>
      </c>
      <c r="N9" s="143">
        <v>14</v>
      </c>
      <c r="O9" s="143">
        <v>15</v>
      </c>
      <c r="P9" s="143">
        <v>16</v>
      </c>
      <c r="Q9" s="143">
        <v>17</v>
      </c>
      <c r="R9" s="143">
        <v>18</v>
      </c>
      <c r="S9" s="143">
        <v>19</v>
      </c>
      <c r="T9" s="143">
        <v>20</v>
      </c>
      <c r="U9" s="143">
        <v>21</v>
      </c>
      <c r="V9" s="143">
        <v>22</v>
      </c>
      <c r="W9" s="143">
        <v>23</v>
      </c>
    </row>
    <row customHeight="1" ht="21">
      <c r="A10" s="19" t="s">
        <v>75</v>
      </c>
      <c r="B10" s="19"/>
      <c r="C10" s="19"/>
      <c r="D10" s="19"/>
      <c r="E10" s="19"/>
      <c r="F10" s="19"/>
      <c r="G10" s="19"/>
      <c r="H10" s="20">
        <v>2910857.26</v>
      </c>
      <c r="I10" s="20">
        <v>2910857.26</v>
      </c>
      <c r="J10" s="20"/>
      <c r="K10" s="20"/>
      <c r="L10" s="20">
        <v>2910857.26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customHeight="1" ht="21">
      <c r="A11" s="144" t="s">
        <v>75</v>
      </c>
      <c r="B11" s="145"/>
      <c r="C11" s="145"/>
      <c r="D11" s="145"/>
      <c r="E11" s="145"/>
      <c r="F11" s="145"/>
      <c r="G11" s="145"/>
      <c r="H11" s="20">
        <v>2910857.26</v>
      </c>
      <c r="I11" s="20">
        <v>2910857.26</v>
      </c>
      <c r="J11" s="20"/>
      <c r="K11" s="20"/>
      <c r="L11" s="20">
        <v>2910857.26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customHeight="1" ht="21">
      <c r="A12" s="146"/>
      <c r="B12" s="145" t="s">
        <v>207</v>
      </c>
      <c r="C12" s="145" t="s">
        <v>208</v>
      </c>
      <c r="D12" s="145" t="s">
        <v>94</v>
      </c>
      <c r="E12" s="145" t="s">
        <v>95</v>
      </c>
      <c r="F12" s="145" t="s">
        <v>209</v>
      </c>
      <c r="G12" s="145" t="s">
        <v>210</v>
      </c>
      <c r="H12" s="20">
        <v>507756</v>
      </c>
      <c r="I12" s="20">
        <v>507756</v>
      </c>
      <c r="J12" s="20"/>
      <c r="K12" s="20"/>
      <c r="L12" s="20">
        <v>507756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customHeight="1" ht="21">
      <c r="A13" s="146"/>
      <c r="B13" s="145" t="s">
        <v>211</v>
      </c>
      <c r="C13" s="145" t="s">
        <v>212</v>
      </c>
      <c r="D13" s="145" t="s">
        <v>94</v>
      </c>
      <c r="E13" s="145" t="s">
        <v>95</v>
      </c>
      <c r="F13" s="145" t="s">
        <v>209</v>
      </c>
      <c r="G13" s="145" t="s">
        <v>210</v>
      </c>
      <c r="H13" s="20">
        <v>228672</v>
      </c>
      <c r="I13" s="20">
        <v>228672</v>
      </c>
      <c r="J13" s="20"/>
      <c r="K13" s="20"/>
      <c r="L13" s="20">
        <v>228672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customHeight="1" ht="21">
      <c r="A14" s="146"/>
      <c r="B14" s="145" t="s">
        <v>211</v>
      </c>
      <c r="C14" s="145" t="s">
        <v>212</v>
      </c>
      <c r="D14" s="145" t="s">
        <v>94</v>
      </c>
      <c r="E14" s="145" t="s">
        <v>95</v>
      </c>
      <c r="F14" s="145" t="s">
        <v>213</v>
      </c>
      <c r="G14" s="145" t="s">
        <v>214</v>
      </c>
      <c r="H14" s="20">
        <v>214260</v>
      </c>
      <c r="I14" s="20">
        <v>214260</v>
      </c>
      <c r="J14" s="20"/>
      <c r="K14" s="20"/>
      <c r="L14" s="20">
        <v>214260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customHeight="1" ht="21">
      <c r="A15" s="146"/>
      <c r="B15" s="145" t="s">
        <v>207</v>
      </c>
      <c r="C15" s="145" t="s">
        <v>208</v>
      </c>
      <c r="D15" s="145" t="s">
        <v>94</v>
      </c>
      <c r="E15" s="145" t="s">
        <v>95</v>
      </c>
      <c r="F15" s="145" t="s">
        <v>213</v>
      </c>
      <c r="G15" s="145" t="s">
        <v>214</v>
      </c>
      <c r="H15" s="20">
        <v>34740</v>
      </c>
      <c r="I15" s="20">
        <v>34740</v>
      </c>
      <c r="J15" s="20"/>
      <c r="K15" s="20"/>
      <c r="L15" s="20">
        <v>34740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customHeight="1" ht="21">
      <c r="A16" s="146"/>
      <c r="B16" s="145" t="s">
        <v>211</v>
      </c>
      <c r="C16" s="145" t="s">
        <v>212</v>
      </c>
      <c r="D16" s="145" t="s">
        <v>94</v>
      </c>
      <c r="E16" s="145" t="s">
        <v>95</v>
      </c>
      <c r="F16" s="145" t="s">
        <v>213</v>
      </c>
      <c r="G16" s="145" t="s">
        <v>214</v>
      </c>
      <c r="H16" s="20">
        <v>58200</v>
      </c>
      <c r="I16" s="20">
        <v>58200</v>
      </c>
      <c r="J16" s="20"/>
      <c r="K16" s="20"/>
      <c r="L16" s="20">
        <v>58200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customHeight="1" ht="21">
      <c r="A17" s="146"/>
      <c r="B17" s="145" t="s">
        <v>215</v>
      </c>
      <c r="C17" s="145" t="s">
        <v>216</v>
      </c>
      <c r="D17" s="145" t="s">
        <v>94</v>
      </c>
      <c r="E17" s="145" t="s">
        <v>95</v>
      </c>
      <c r="F17" s="145" t="s">
        <v>217</v>
      </c>
      <c r="G17" s="145" t="s">
        <v>218</v>
      </c>
      <c r="H17" s="20">
        <v>95040</v>
      </c>
      <c r="I17" s="20">
        <v>95040</v>
      </c>
      <c r="J17" s="20"/>
      <c r="K17" s="20"/>
      <c r="L17" s="20">
        <v>95040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customHeight="1" ht="21">
      <c r="A18" s="146"/>
      <c r="B18" s="145" t="s">
        <v>211</v>
      </c>
      <c r="C18" s="145" t="s">
        <v>212</v>
      </c>
      <c r="D18" s="145" t="s">
        <v>94</v>
      </c>
      <c r="E18" s="145" t="s">
        <v>95</v>
      </c>
      <c r="F18" s="145" t="s">
        <v>217</v>
      </c>
      <c r="G18" s="145" t="s">
        <v>218</v>
      </c>
      <c r="H18" s="20">
        <v>19056</v>
      </c>
      <c r="I18" s="20">
        <v>19056</v>
      </c>
      <c r="J18" s="20"/>
      <c r="K18" s="20"/>
      <c r="L18" s="20">
        <v>19056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customHeight="1" ht="21">
      <c r="A19" s="146"/>
      <c r="B19" s="145" t="s">
        <v>211</v>
      </c>
      <c r="C19" s="145" t="s">
        <v>212</v>
      </c>
      <c r="D19" s="145" t="s">
        <v>94</v>
      </c>
      <c r="E19" s="145" t="s">
        <v>95</v>
      </c>
      <c r="F19" s="145" t="s">
        <v>217</v>
      </c>
      <c r="G19" s="145" t="s">
        <v>218</v>
      </c>
      <c r="H19" s="20">
        <v>4500</v>
      </c>
      <c r="I19" s="20">
        <v>4500</v>
      </c>
      <c r="J19" s="20"/>
      <c r="K19" s="20"/>
      <c r="L19" s="20">
        <v>4500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customHeight="1" ht="21">
      <c r="A20" s="146"/>
      <c r="B20" s="145" t="s">
        <v>219</v>
      </c>
      <c r="C20" s="145" t="s">
        <v>220</v>
      </c>
      <c r="D20" s="145" t="s">
        <v>94</v>
      </c>
      <c r="E20" s="145" t="s">
        <v>95</v>
      </c>
      <c r="F20" s="145" t="s">
        <v>221</v>
      </c>
      <c r="G20" s="145" t="s">
        <v>222</v>
      </c>
      <c r="H20" s="20">
        <v>198000</v>
      </c>
      <c r="I20" s="20">
        <v>198000</v>
      </c>
      <c r="J20" s="20"/>
      <c r="K20" s="20"/>
      <c r="L20" s="20">
        <v>198000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customHeight="1" ht="21">
      <c r="A21" s="146"/>
      <c r="B21" s="145" t="s">
        <v>207</v>
      </c>
      <c r="C21" s="145" t="s">
        <v>208</v>
      </c>
      <c r="D21" s="145" t="s">
        <v>94</v>
      </c>
      <c r="E21" s="145" t="s">
        <v>95</v>
      </c>
      <c r="F21" s="145" t="s">
        <v>221</v>
      </c>
      <c r="G21" s="145" t="s">
        <v>222</v>
      </c>
      <c r="H21" s="20">
        <v>147000</v>
      </c>
      <c r="I21" s="20">
        <v>147000</v>
      </c>
      <c r="J21" s="20"/>
      <c r="K21" s="20"/>
      <c r="L21" s="20">
        <v>147000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customHeight="1" ht="21">
      <c r="A22" s="146"/>
      <c r="B22" s="145" t="s">
        <v>207</v>
      </c>
      <c r="C22" s="145" t="s">
        <v>208</v>
      </c>
      <c r="D22" s="145" t="s">
        <v>94</v>
      </c>
      <c r="E22" s="145" t="s">
        <v>95</v>
      </c>
      <c r="F22" s="145" t="s">
        <v>221</v>
      </c>
      <c r="G22" s="145" t="s">
        <v>222</v>
      </c>
      <c r="H22" s="20">
        <v>309000</v>
      </c>
      <c r="I22" s="20">
        <v>309000</v>
      </c>
      <c r="J22" s="20"/>
      <c r="K22" s="20"/>
      <c r="L22" s="20">
        <v>309000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customHeight="1" ht="21">
      <c r="A23" s="146"/>
      <c r="B23" s="145" t="s">
        <v>223</v>
      </c>
      <c r="C23" s="145" t="s">
        <v>224</v>
      </c>
      <c r="D23" s="145" t="s">
        <v>102</v>
      </c>
      <c r="E23" s="145" t="s">
        <v>103</v>
      </c>
      <c r="F23" s="145" t="s">
        <v>225</v>
      </c>
      <c r="G23" s="145" t="s">
        <v>226</v>
      </c>
      <c r="H23" s="20">
        <v>226826.88</v>
      </c>
      <c r="I23" s="20">
        <v>226826.88</v>
      </c>
      <c r="J23" s="20"/>
      <c r="K23" s="20"/>
      <c r="L23" s="20">
        <v>226826.88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customHeight="1" ht="21">
      <c r="A24" s="146"/>
      <c r="B24" s="145" t="s">
        <v>223</v>
      </c>
      <c r="C24" s="145" t="s">
        <v>224</v>
      </c>
      <c r="D24" s="145" t="s">
        <v>227</v>
      </c>
      <c r="E24" s="145" t="s">
        <v>228</v>
      </c>
      <c r="F24" s="145" t="s">
        <v>229</v>
      </c>
      <c r="G24" s="145" t="s">
        <v>230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customHeight="1" ht="21">
      <c r="A25" s="146"/>
      <c r="B25" s="145" t="s">
        <v>223</v>
      </c>
      <c r="C25" s="145" t="s">
        <v>224</v>
      </c>
      <c r="D25" s="145" t="s">
        <v>114</v>
      </c>
      <c r="E25" s="145" t="s">
        <v>115</v>
      </c>
      <c r="F25" s="145" t="s">
        <v>231</v>
      </c>
      <c r="G25" s="145" t="s">
        <v>232</v>
      </c>
      <c r="H25" s="20">
        <v>70893.22</v>
      </c>
      <c r="I25" s="20">
        <v>70893.22</v>
      </c>
      <c r="J25" s="20"/>
      <c r="K25" s="20"/>
      <c r="L25" s="20">
        <v>70893.22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customHeight="1" ht="21">
      <c r="A26" s="146"/>
      <c r="B26" s="145" t="s">
        <v>223</v>
      </c>
      <c r="C26" s="145" t="s">
        <v>224</v>
      </c>
      <c r="D26" s="145" t="s">
        <v>112</v>
      </c>
      <c r="E26" s="145" t="s">
        <v>113</v>
      </c>
      <c r="F26" s="145" t="s">
        <v>231</v>
      </c>
      <c r="G26" s="145" t="s">
        <v>232</v>
      </c>
      <c r="H26" s="20">
        <v>38196.01</v>
      </c>
      <c r="I26" s="20">
        <v>38196.01</v>
      </c>
      <c r="J26" s="20"/>
      <c r="K26" s="20"/>
      <c r="L26" s="20">
        <v>38196.01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customHeight="1" ht="21">
      <c r="A27" s="146"/>
      <c r="B27" s="145" t="s">
        <v>223</v>
      </c>
      <c r="C27" s="145" t="s">
        <v>224</v>
      </c>
      <c r="D27" s="145" t="s">
        <v>116</v>
      </c>
      <c r="E27" s="145" t="s">
        <v>117</v>
      </c>
      <c r="F27" s="145" t="s">
        <v>233</v>
      </c>
      <c r="G27" s="145" t="s">
        <v>234</v>
      </c>
      <c r="H27" s="20">
        <v>7068</v>
      </c>
      <c r="I27" s="20">
        <v>7068</v>
      </c>
      <c r="J27" s="20"/>
      <c r="K27" s="20"/>
      <c r="L27" s="20">
        <v>7068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customHeight="1" ht="21">
      <c r="A28" s="146"/>
      <c r="B28" s="145" t="s">
        <v>223</v>
      </c>
      <c r="C28" s="145" t="s">
        <v>224</v>
      </c>
      <c r="D28" s="145" t="s">
        <v>94</v>
      </c>
      <c r="E28" s="145" t="s">
        <v>95</v>
      </c>
      <c r="F28" s="145" t="s">
        <v>233</v>
      </c>
      <c r="G28" s="145" t="s">
        <v>234</v>
      </c>
      <c r="H28" s="20">
        <v>6989.47</v>
      </c>
      <c r="I28" s="20">
        <v>6989.47</v>
      </c>
      <c r="J28" s="20"/>
      <c r="K28" s="20"/>
      <c r="L28" s="20">
        <v>6989.47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customHeight="1" ht="21">
      <c r="A29" s="146"/>
      <c r="B29" s="145" t="s">
        <v>223</v>
      </c>
      <c r="C29" s="145" t="s">
        <v>224</v>
      </c>
      <c r="D29" s="145" t="s">
        <v>116</v>
      </c>
      <c r="E29" s="145" t="s">
        <v>117</v>
      </c>
      <c r="F29" s="145" t="s">
        <v>233</v>
      </c>
      <c r="G29" s="145" t="s">
        <v>234</v>
      </c>
      <c r="H29" s="20">
        <v>3072.94</v>
      </c>
      <c r="I29" s="20">
        <v>3072.94</v>
      </c>
      <c r="J29" s="20"/>
      <c r="K29" s="20"/>
      <c r="L29" s="20">
        <v>3072.94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customHeight="1" ht="21">
      <c r="A30" s="146"/>
      <c r="B30" s="145" t="s">
        <v>235</v>
      </c>
      <c r="C30" s="145" t="s">
        <v>123</v>
      </c>
      <c r="D30" s="145" t="s">
        <v>122</v>
      </c>
      <c r="E30" s="145" t="s">
        <v>123</v>
      </c>
      <c r="F30" s="145" t="s">
        <v>236</v>
      </c>
      <c r="G30" s="145" t="s">
        <v>123</v>
      </c>
      <c r="H30" s="20">
        <v>184376.16</v>
      </c>
      <c r="I30" s="20">
        <v>184376.16</v>
      </c>
      <c r="J30" s="20"/>
      <c r="K30" s="20"/>
      <c r="L30" s="20">
        <v>184376.16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customHeight="1" ht="21">
      <c r="A31" s="146"/>
      <c r="B31" s="145" t="s">
        <v>237</v>
      </c>
      <c r="C31" s="145" t="s">
        <v>238</v>
      </c>
      <c r="D31" s="145" t="s">
        <v>94</v>
      </c>
      <c r="E31" s="145" t="s">
        <v>95</v>
      </c>
      <c r="F31" s="145" t="s">
        <v>239</v>
      </c>
      <c r="G31" s="145" t="s">
        <v>240</v>
      </c>
      <c r="H31" s="20">
        <v>96000</v>
      </c>
      <c r="I31" s="20">
        <v>96000</v>
      </c>
      <c r="J31" s="20"/>
      <c r="K31" s="20"/>
      <c r="L31" s="20">
        <v>96000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customHeight="1" ht="21">
      <c r="A32" s="146"/>
      <c r="B32" s="145" t="s">
        <v>241</v>
      </c>
      <c r="C32" s="145" t="s">
        <v>242</v>
      </c>
      <c r="D32" s="145" t="s">
        <v>94</v>
      </c>
      <c r="E32" s="145" t="s">
        <v>95</v>
      </c>
      <c r="F32" s="145" t="s">
        <v>243</v>
      </c>
      <c r="G32" s="145" t="s">
        <v>244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customHeight="1" ht="21">
      <c r="A33" s="146"/>
      <c r="B33" s="145" t="s">
        <v>241</v>
      </c>
      <c r="C33" s="145" t="s">
        <v>242</v>
      </c>
      <c r="D33" s="145" t="s">
        <v>94</v>
      </c>
      <c r="E33" s="145" t="s">
        <v>95</v>
      </c>
      <c r="F33" s="145" t="s">
        <v>243</v>
      </c>
      <c r="G33" s="145" t="s">
        <v>244</v>
      </c>
      <c r="H33" s="20">
        <v>16000</v>
      </c>
      <c r="I33" s="20">
        <v>16000</v>
      </c>
      <c r="J33" s="20"/>
      <c r="K33" s="20"/>
      <c r="L33" s="20">
        <v>16000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customHeight="1" ht="21">
      <c r="A34" s="146"/>
      <c r="B34" s="145" t="s">
        <v>241</v>
      </c>
      <c r="C34" s="145" t="s">
        <v>242</v>
      </c>
      <c r="D34" s="145" t="s">
        <v>94</v>
      </c>
      <c r="E34" s="145" t="s">
        <v>95</v>
      </c>
      <c r="F34" s="145" t="s">
        <v>245</v>
      </c>
      <c r="G34" s="145" t="s">
        <v>246</v>
      </c>
      <c r="H34" s="20">
        <v>3000</v>
      </c>
      <c r="I34" s="20">
        <v>3000</v>
      </c>
      <c r="J34" s="20"/>
      <c r="K34" s="20"/>
      <c r="L34" s="20">
        <v>3000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customHeight="1" ht="21">
      <c r="A35" s="146"/>
      <c r="B35" s="145" t="s">
        <v>241</v>
      </c>
      <c r="C35" s="145" t="s">
        <v>242</v>
      </c>
      <c r="D35" s="145" t="s">
        <v>94</v>
      </c>
      <c r="E35" s="145" t="s">
        <v>95</v>
      </c>
      <c r="F35" s="145" t="s">
        <v>247</v>
      </c>
      <c r="G35" s="145" t="s">
        <v>248</v>
      </c>
      <c r="H35" s="20">
        <v>3000</v>
      </c>
      <c r="I35" s="20">
        <v>3000</v>
      </c>
      <c r="J35" s="20"/>
      <c r="K35" s="20"/>
      <c r="L35" s="20">
        <v>3000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customHeight="1" ht="21">
      <c r="A36" s="146"/>
      <c r="B36" s="145" t="s">
        <v>241</v>
      </c>
      <c r="C36" s="145" t="s">
        <v>242</v>
      </c>
      <c r="D36" s="145" t="s">
        <v>94</v>
      </c>
      <c r="E36" s="145" t="s">
        <v>95</v>
      </c>
      <c r="F36" s="145" t="s">
        <v>249</v>
      </c>
      <c r="G36" s="145" t="s">
        <v>250</v>
      </c>
      <c r="H36" s="20">
        <v>7200</v>
      </c>
      <c r="I36" s="20">
        <v>7200</v>
      </c>
      <c r="J36" s="20"/>
      <c r="K36" s="20"/>
      <c r="L36" s="20">
        <v>7200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customHeight="1" ht="21">
      <c r="A37" s="146"/>
      <c r="B37" s="145" t="s">
        <v>241</v>
      </c>
      <c r="C37" s="145" t="s">
        <v>242</v>
      </c>
      <c r="D37" s="145" t="s">
        <v>94</v>
      </c>
      <c r="E37" s="145" t="s">
        <v>95</v>
      </c>
      <c r="F37" s="145" t="s">
        <v>251</v>
      </c>
      <c r="G37" s="145" t="s">
        <v>252</v>
      </c>
      <c r="H37" s="20">
        <v>10000</v>
      </c>
      <c r="I37" s="20">
        <v>10000</v>
      </c>
      <c r="J37" s="20"/>
      <c r="K37" s="20"/>
      <c r="L37" s="20">
        <v>10000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customHeight="1" ht="21">
      <c r="A38" s="146"/>
      <c r="B38" s="145" t="s">
        <v>253</v>
      </c>
      <c r="C38" s="145" t="s">
        <v>254</v>
      </c>
      <c r="D38" s="145" t="s">
        <v>94</v>
      </c>
      <c r="E38" s="145" t="s">
        <v>95</v>
      </c>
      <c r="F38" s="145" t="s">
        <v>255</v>
      </c>
      <c r="G38" s="145" t="s">
        <v>181</v>
      </c>
      <c r="H38" s="20">
        <v>4000</v>
      </c>
      <c r="I38" s="20">
        <v>4000</v>
      </c>
      <c r="J38" s="20"/>
      <c r="K38" s="20"/>
      <c r="L38" s="20">
        <v>4000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customHeight="1" ht="21">
      <c r="A39" s="146"/>
      <c r="B39" s="145" t="s">
        <v>256</v>
      </c>
      <c r="C39" s="145" t="s">
        <v>257</v>
      </c>
      <c r="D39" s="145" t="s">
        <v>94</v>
      </c>
      <c r="E39" s="145" t="s">
        <v>95</v>
      </c>
      <c r="F39" s="145" t="s">
        <v>258</v>
      </c>
      <c r="G39" s="145" t="s">
        <v>259</v>
      </c>
      <c r="H39" s="20">
        <v>6000</v>
      </c>
      <c r="I39" s="20">
        <v>6000</v>
      </c>
      <c r="J39" s="20"/>
      <c r="K39" s="20"/>
      <c r="L39" s="20">
        <v>6000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customHeight="1" ht="21">
      <c r="A40" s="146"/>
      <c r="B40" s="145" t="s">
        <v>256</v>
      </c>
      <c r="C40" s="145" t="s">
        <v>257</v>
      </c>
      <c r="D40" s="145" t="s">
        <v>94</v>
      </c>
      <c r="E40" s="145" t="s">
        <v>95</v>
      </c>
      <c r="F40" s="145" t="s">
        <v>251</v>
      </c>
      <c r="G40" s="145" t="s">
        <v>252</v>
      </c>
      <c r="H40" s="20">
        <v>5046.42</v>
      </c>
      <c r="I40" s="20">
        <v>5046.42</v>
      </c>
      <c r="J40" s="20"/>
      <c r="K40" s="20"/>
      <c r="L40" s="20">
        <v>5046.42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customHeight="1" ht="21">
      <c r="A41" s="146"/>
      <c r="B41" s="145" t="s">
        <v>260</v>
      </c>
      <c r="C41" s="145" t="s">
        <v>261</v>
      </c>
      <c r="D41" s="145" t="s">
        <v>94</v>
      </c>
      <c r="E41" s="145" t="s">
        <v>95</v>
      </c>
      <c r="F41" s="145" t="s">
        <v>262</v>
      </c>
      <c r="G41" s="145" t="s">
        <v>261</v>
      </c>
      <c r="H41" s="20">
        <v>21623.76</v>
      </c>
      <c r="I41" s="20">
        <v>21623.76</v>
      </c>
      <c r="J41" s="20"/>
      <c r="K41" s="20"/>
      <c r="L41" s="20">
        <v>21623.76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customHeight="1" ht="21">
      <c r="A42" s="146"/>
      <c r="B42" s="145" t="s">
        <v>263</v>
      </c>
      <c r="C42" s="145" t="s">
        <v>264</v>
      </c>
      <c r="D42" s="145" t="s">
        <v>94</v>
      </c>
      <c r="E42" s="145" t="s">
        <v>95</v>
      </c>
      <c r="F42" s="145" t="s">
        <v>265</v>
      </c>
      <c r="G42" s="145" t="s">
        <v>266</v>
      </c>
      <c r="H42" s="20">
        <v>45000</v>
      </c>
      <c r="I42" s="20">
        <v>45000</v>
      </c>
      <c r="J42" s="20"/>
      <c r="K42" s="20"/>
      <c r="L42" s="20">
        <v>45000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customHeight="1" ht="21">
      <c r="A43" s="146"/>
      <c r="B43" s="145" t="s">
        <v>267</v>
      </c>
      <c r="C43" s="145" t="s">
        <v>268</v>
      </c>
      <c r="D43" s="145" t="s">
        <v>100</v>
      </c>
      <c r="E43" s="145" t="s">
        <v>101</v>
      </c>
      <c r="F43" s="145" t="s">
        <v>269</v>
      </c>
      <c r="G43" s="145" t="s">
        <v>270</v>
      </c>
      <c r="H43" s="20">
        <v>330980.4</v>
      </c>
      <c r="I43" s="20">
        <v>330980.4</v>
      </c>
      <c r="J43" s="20"/>
      <c r="K43" s="20"/>
      <c r="L43" s="20">
        <v>330980.4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customHeight="1" ht="21">
      <c r="A44" s="146"/>
      <c r="B44" s="145" t="s">
        <v>271</v>
      </c>
      <c r="C44" s="145" t="s">
        <v>272</v>
      </c>
      <c r="D44" s="145" t="s">
        <v>106</v>
      </c>
      <c r="E44" s="145" t="s">
        <v>107</v>
      </c>
      <c r="F44" s="145" t="s">
        <v>273</v>
      </c>
      <c r="G44" s="145" t="s">
        <v>274</v>
      </c>
      <c r="H44" s="20">
        <v>4560</v>
      </c>
      <c r="I44" s="20">
        <v>4560</v>
      </c>
      <c r="J44" s="20"/>
      <c r="K44" s="20"/>
      <c r="L44" s="20">
        <v>4560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customHeight="1" ht="21">
      <c r="A45" s="146"/>
      <c r="B45" s="145" t="s">
        <v>275</v>
      </c>
      <c r="C45" s="145" t="s">
        <v>276</v>
      </c>
      <c r="D45" s="145" t="s">
        <v>94</v>
      </c>
      <c r="E45" s="145" t="s">
        <v>95</v>
      </c>
      <c r="F45" s="145" t="s">
        <v>273</v>
      </c>
      <c r="G45" s="145" t="s">
        <v>274</v>
      </c>
      <c r="H45" s="20">
        <v>4800</v>
      </c>
      <c r="I45" s="20">
        <v>4800</v>
      </c>
      <c r="J45" s="20"/>
      <c r="K45" s="20"/>
      <c r="L45" s="20">
        <v>4800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customHeight="1" ht="21">
      <c r="A46" s="147" t="s">
        <v>124</v>
      </c>
      <c r="B46" s="148"/>
      <c r="C46" s="148"/>
      <c r="D46" s="148"/>
      <c r="E46" s="148"/>
      <c r="F46" s="148"/>
      <c r="G46" s="149"/>
      <c r="H46" s="20">
        <v>2910857.26</v>
      </c>
      <c r="I46" s="20">
        <v>2910857.26</v>
      </c>
      <c r="J46" s="20"/>
      <c r="K46" s="20"/>
      <c r="L46" s="20">
        <v>2910857.26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</sheetData>
  <mergeCells count="30">
    <mergeCell ref="A3:W3"/>
    <mergeCell ref="A4:G4"/>
    <mergeCell ref="A5:A8"/>
    <mergeCell ref="B5:B8"/>
    <mergeCell ref="C5:C8"/>
    <mergeCell ref="D5:D8"/>
    <mergeCell ref="E5:E8"/>
    <mergeCell ref="F5:F8"/>
    <mergeCell ref="G5:G8"/>
    <mergeCell ref="I6:M6"/>
    <mergeCell ref="Q6:Q8"/>
    <mergeCell ref="R6:W6"/>
    <mergeCell ref="V7:V8"/>
    <mergeCell ref="W7:W8"/>
    <mergeCell ref="A46:G46"/>
    <mergeCell ref="H5:W5"/>
    <mergeCell ref="H6:H8"/>
    <mergeCell ref="J7:J8"/>
    <mergeCell ref="K7:K8"/>
    <mergeCell ref="L7:L8"/>
    <mergeCell ref="M7:M8"/>
    <mergeCell ref="R7:R8"/>
    <mergeCell ref="N7:N8"/>
    <mergeCell ref="O7:O8"/>
    <mergeCell ref="P7:P8"/>
    <mergeCell ref="N6:P6"/>
    <mergeCell ref="S7:S8"/>
    <mergeCell ref="T7:T8"/>
    <mergeCell ref="U7:U8"/>
    <mergeCell ref="I7:I8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B6A78AA-0D6F-AF25-22FD-32A2A9098914}" mc:Ignorable="x14ac xr xr2 xr3">
  <sheetPr>
    <outlinePr summaryRight="0" summaryBelow="0"/>
    <pageSetUpPr fitToPage="1"/>
  </sheetPr>
  <dimension ref="A1:W14"/>
  <sheetViews>
    <sheetView topLeftCell="A1" showZeros="0" workbookViewId="0" tabSelected="1">
      <pane ySplit="1" topLeftCell="A10" activePane="bottomLeft" state="frozen"/>
      <selection pane="bottomLeft" activeCell="A1" sqref="A1"/>
    </sheetView>
  </sheetViews>
  <sheetFormatPr defaultColWidth="9.140625" customHeight="1" defaultRowHeight="14.25"/>
  <cols>
    <col min="1" max="1" width="12.421875" customWidth="1"/>
    <col min="2" max="2" width="30.4414062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21" width="19.140625" customWidth="1"/>
    <col min="22" max="23" width="19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5">
      <c r="A2" s="63"/>
      <c r="B2" s="150"/>
      <c r="C2" s="63"/>
      <c r="D2" s="63"/>
      <c r="E2" s="151"/>
      <c r="F2" s="151"/>
      <c r="G2" s="151"/>
      <c r="H2" s="151"/>
      <c r="I2" s="150"/>
      <c r="J2" s="150"/>
      <c r="K2" s="150"/>
      <c r="L2" s="150"/>
      <c r="M2" s="150"/>
      <c r="N2" s="150"/>
      <c r="O2" s="150"/>
      <c r="P2" s="150"/>
      <c r="Q2" s="150"/>
      <c r="R2" s="63"/>
      <c r="S2" s="63"/>
      <c r="T2" s="63"/>
      <c r="U2" s="150"/>
      <c r="V2" s="63"/>
      <c r="W2" s="9" t="s">
        <v>277</v>
      </c>
    </row>
    <row customHeight="1" ht="41.25">
      <c r="A3" s="10" t="str">
        <f>"2025"&amp;"年部门项目支出预算表"</f>
        <v>2025年部门项目支出预算表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</row>
    <row customHeight="1" ht="18.75">
      <c r="A4" s="152" t="str">
        <f>"单位名称："&amp;"中国共产党云县委员会党校"</f>
        <v>单位名称：中国共产党云县委员会党校</v>
      </c>
      <c r="B4" s="153"/>
      <c r="C4" s="153"/>
      <c r="D4" s="153"/>
      <c r="E4" s="153"/>
      <c r="F4" s="153"/>
      <c r="G4" s="153"/>
      <c r="H4" s="153"/>
      <c r="I4" s="154"/>
      <c r="J4" s="154"/>
      <c r="K4" s="154"/>
      <c r="L4" s="154"/>
      <c r="M4" s="154"/>
      <c r="N4" s="154"/>
      <c r="O4" s="154"/>
      <c r="P4" s="154"/>
      <c r="Q4" s="154"/>
      <c r="R4" s="63"/>
      <c r="S4" s="63"/>
      <c r="T4" s="63"/>
      <c r="U4" s="150"/>
      <c r="V4" s="63"/>
      <c r="W4" s="9" t="s">
        <v>176</v>
      </c>
    </row>
    <row customHeight="1" ht="18.75">
      <c r="A5" s="72" t="s">
        <v>279</v>
      </c>
      <c r="B5" s="155" t="s">
        <v>191</v>
      </c>
      <c r="C5" s="72" t="s">
        <v>192</v>
      </c>
      <c r="D5" s="72" t="s">
        <v>280</v>
      </c>
      <c r="E5" s="155" t="s">
        <v>193</v>
      </c>
      <c r="F5" s="155" t="s">
        <v>194</v>
      </c>
      <c r="G5" s="155" t="s">
        <v>281</v>
      </c>
      <c r="H5" s="155" t="s">
        <v>282</v>
      </c>
      <c r="I5" s="16" t="s">
        <v>60</v>
      </c>
      <c r="J5" s="14" t="s">
        <v>283</v>
      </c>
      <c r="K5" s="75"/>
      <c r="L5" s="75"/>
      <c r="M5" s="15"/>
      <c r="N5" s="14" t="s">
        <v>199</v>
      </c>
      <c r="O5" s="75"/>
      <c r="P5" s="15"/>
      <c r="Q5" s="155" t="s">
        <v>66</v>
      </c>
      <c r="R5" s="14" t="s">
        <v>84</v>
      </c>
      <c r="S5" s="75"/>
      <c r="T5" s="75"/>
      <c r="U5" s="75"/>
      <c r="V5" s="75"/>
      <c r="W5" s="15"/>
    </row>
    <row customHeight="1" ht="18.75">
      <c r="A6" s="138"/>
      <c r="B6" s="140"/>
      <c r="C6" s="138"/>
      <c r="D6" s="138"/>
      <c r="E6" s="156"/>
      <c r="F6" s="156"/>
      <c r="G6" s="156"/>
      <c r="H6" s="156"/>
      <c r="I6" s="140"/>
      <c r="J6" s="157" t="s">
        <v>63</v>
      </c>
      <c r="K6" s="108"/>
      <c r="L6" s="155" t="s">
        <v>64</v>
      </c>
      <c r="M6" s="155" t="s">
        <v>65</v>
      </c>
      <c r="N6" s="155" t="s">
        <v>63</v>
      </c>
      <c r="O6" s="155" t="s">
        <v>64</v>
      </c>
      <c r="P6" s="155" t="s">
        <v>65</v>
      </c>
      <c r="Q6" s="156"/>
      <c r="R6" s="155" t="s">
        <v>62</v>
      </c>
      <c r="S6" s="72" t="s">
        <v>69</v>
      </c>
      <c r="T6" s="72" t="s">
        <v>205</v>
      </c>
      <c r="U6" s="72" t="s">
        <v>71</v>
      </c>
      <c r="V6" s="72" t="s">
        <v>72</v>
      </c>
      <c r="W6" s="72" t="s">
        <v>73</v>
      </c>
    </row>
    <row customHeight="1" ht="18.75">
      <c r="A7" s="140"/>
      <c r="B7" s="140"/>
      <c r="C7" s="140"/>
      <c r="D7" s="140"/>
      <c r="E7" s="140"/>
      <c r="F7" s="140"/>
      <c r="G7" s="140"/>
      <c r="H7" s="140"/>
      <c r="I7" s="140"/>
      <c r="J7" s="158" t="s">
        <v>62</v>
      </c>
      <c r="K7" s="110"/>
      <c r="L7" s="140"/>
      <c r="M7" s="140"/>
      <c r="N7" s="140"/>
      <c r="O7" s="140"/>
      <c r="P7" s="140"/>
      <c r="Q7" s="140"/>
      <c r="R7" s="140"/>
      <c r="S7" s="139"/>
      <c r="T7" s="139"/>
      <c r="U7" s="139"/>
      <c r="V7" s="139"/>
      <c r="W7" s="139"/>
    </row>
    <row customHeight="1" ht="18.75">
      <c r="A8" s="124"/>
      <c r="B8" s="18"/>
      <c r="C8" s="124"/>
      <c r="D8" s="124"/>
      <c r="E8" s="76"/>
      <c r="F8" s="76"/>
      <c r="G8" s="76"/>
      <c r="H8" s="76"/>
      <c r="I8" s="18"/>
      <c r="J8" s="79" t="s">
        <v>62</v>
      </c>
      <c r="K8" s="79" t="s">
        <v>284</v>
      </c>
      <c r="L8" s="76"/>
      <c r="M8" s="76"/>
      <c r="N8" s="76"/>
      <c r="O8" s="76"/>
      <c r="P8" s="76"/>
      <c r="Q8" s="76"/>
      <c r="R8" s="76"/>
      <c r="S8" s="76"/>
      <c r="T8" s="76"/>
      <c r="U8" s="18"/>
      <c r="V8" s="76"/>
      <c r="W8" s="76"/>
    </row>
    <row customHeight="1" ht="18.7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>
        <v>6</v>
      </c>
      <c r="G9" s="159">
        <v>7</v>
      </c>
      <c r="H9" s="159">
        <v>8</v>
      </c>
      <c r="I9" s="159">
        <v>9</v>
      </c>
      <c r="J9" s="159">
        <v>10</v>
      </c>
      <c r="K9" s="159">
        <v>11</v>
      </c>
      <c r="L9" s="159">
        <v>12</v>
      </c>
      <c r="M9" s="159">
        <v>13</v>
      </c>
      <c r="N9" s="159">
        <v>14</v>
      </c>
      <c r="O9" s="159">
        <v>15</v>
      </c>
      <c r="P9" s="159">
        <v>16</v>
      </c>
      <c r="Q9" s="159">
        <v>17</v>
      </c>
      <c r="R9" s="159">
        <v>18</v>
      </c>
      <c r="S9" s="159">
        <v>19</v>
      </c>
      <c r="T9" s="159">
        <v>20</v>
      </c>
      <c r="U9" s="159">
        <v>21</v>
      </c>
      <c r="V9" s="159">
        <v>22</v>
      </c>
      <c r="W9" s="159">
        <v>23</v>
      </c>
    </row>
    <row customHeight="1" ht="18.75">
      <c r="A10" s="145"/>
      <c r="B10" s="145"/>
      <c r="C10" s="145" t="s">
        <v>285</v>
      </c>
      <c r="D10" s="145"/>
      <c r="E10" s="145"/>
      <c r="F10" s="145"/>
      <c r="G10" s="145"/>
      <c r="H10" s="145"/>
      <c r="I10" s="20">
        <v>200000</v>
      </c>
      <c r="J10" s="20">
        <v>200000</v>
      </c>
      <c r="K10" s="20">
        <v>200000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customHeight="1" ht="18.75">
      <c r="A11" s="160" t="s">
        <v>286</v>
      </c>
      <c r="B11" s="160" t="s">
        <v>287</v>
      </c>
      <c r="C11" s="145" t="s">
        <v>285</v>
      </c>
      <c r="D11" s="160" t="s">
        <v>75</v>
      </c>
      <c r="E11" s="160" t="s">
        <v>94</v>
      </c>
      <c r="F11" s="160" t="s">
        <v>95</v>
      </c>
      <c r="G11" s="160" t="s">
        <v>258</v>
      </c>
      <c r="H11" s="160" t="s">
        <v>259</v>
      </c>
      <c r="I11" s="20">
        <v>200000</v>
      </c>
      <c r="J11" s="20">
        <v>200000</v>
      </c>
      <c r="K11" s="20">
        <v>200000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customHeight="1" ht="18.75">
      <c r="A12" s="146"/>
      <c r="B12" s="146"/>
      <c r="C12" s="145" t="s">
        <v>288</v>
      </c>
      <c r="D12" s="146"/>
      <c r="E12" s="146"/>
      <c r="F12" s="146"/>
      <c r="G12" s="146"/>
      <c r="H12" s="146"/>
      <c r="I12" s="20">
        <v>50000</v>
      </c>
      <c r="J12" s="20">
        <v>50000</v>
      </c>
      <c r="K12" s="20">
        <v>50000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customHeight="1" ht="18.75">
      <c r="A13" s="160" t="s">
        <v>286</v>
      </c>
      <c r="B13" s="160" t="s">
        <v>289</v>
      </c>
      <c r="C13" s="145" t="s">
        <v>288</v>
      </c>
      <c r="D13" s="160" t="s">
        <v>75</v>
      </c>
      <c r="E13" s="160" t="s">
        <v>94</v>
      </c>
      <c r="F13" s="160" t="s">
        <v>95</v>
      </c>
      <c r="G13" s="160" t="s">
        <v>258</v>
      </c>
      <c r="H13" s="160" t="s">
        <v>259</v>
      </c>
      <c r="I13" s="20">
        <v>50000</v>
      </c>
      <c r="J13" s="20">
        <v>50000</v>
      </c>
      <c r="K13" s="20">
        <v>50000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customHeight="1" ht="18.75">
      <c r="A14" s="147" t="s">
        <v>124</v>
      </c>
      <c r="B14" s="161"/>
      <c r="C14" s="161"/>
      <c r="D14" s="161"/>
      <c r="E14" s="161"/>
      <c r="F14" s="161"/>
      <c r="G14" s="161"/>
      <c r="H14" s="162"/>
      <c r="I14" s="20">
        <v>250000</v>
      </c>
      <c r="J14" s="20">
        <v>250000</v>
      </c>
      <c r="K14" s="20">
        <v>250000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</sheetData>
  <mergeCells count="28">
    <mergeCell ref="A3:W3"/>
    <mergeCell ref="F5:F8"/>
    <mergeCell ref="A5:A8"/>
    <mergeCell ref="C5:C8"/>
    <mergeCell ref="A4:H4"/>
    <mergeCell ref="U6:U8"/>
    <mergeCell ref="V6:V8"/>
    <mergeCell ref="W6:W8"/>
    <mergeCell ref="D5:D8"/>
    <mergeCell ref="G5:G8"/>
    <mergeCell ref="H5:H8"/>
    <mergeCell ref="I5:I8"/>
    <mergeCell ref="L6:L8"/>
    <mergeCell ref="E5:E8"/>
    <mergeCell ref="Q5:Q8"/>
    <mergeCell ref="R5:W5"/>
    <mergeCell ref="A14:H14"/>
    <mergeCell ref="B5:B8"/>
    <mergeCell ref="J6:K7"/>
    <mergeCell ref="S6:S8"/>
    <mergeCell ref="T6:T8"/>
    <mergeCell ref="R6:R8"/>
    <mergeCell ref="M6:M8"/>
    <mergeCell ref="J5:M5"/>
    <mergeCell ref="N5:P5"/>
    <mergeCell ref="N6:N8"/>
    <mergeCell ref="O6:O8"/>
    <mergeCell ref="P6:P8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F596C62-2169-9403-FA41-F1720128E01B}" mc:Ignorable="x14ac xr xr2 xr3">
  <sheetPr>
    <outlinePr summaryRight="0" summaryBelow="0"/>
    <pageSetUpPr fitToPage="1"/>
  </sheetPr>
  <dimension ref="A1:J15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48.00390625" customWidth="1"/>
    <col min="3" max="5" width="18.28125" customWidth="1"/>
    <col min="6" max="6" width="12.00390625" customWidth="1"/>
    <col min="7" max="7" width="17.00390625" customWidth="1"/>
    <col min="8" max="9" width="12.00390625" customWidth="1"/>
    <col min="10" max="10" width="27.5742187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5">
      <c r="J2" s="163" t="s">
        <v>290</v>
      </c>
    </row>
    <row customHeight="1" ht="36.75">
      <c r="A3" s="65" t="str">
        <f>"2025"&amp;"年部门项目支出绩效目标表"</f>
        <v>2025年部门项目支出绩效目标表</v>
      </c>
      <c r="B3" s="134"/>
      <c r="C3" s="134"/>
      <c r="D3" s="134"/>
      <c r="E3" s="134"/>
      <c r="F3" s="123"/>
      <c r="G3" s="134"/>
      <c r="H3" s="123"/>
      <c r="I3" s="123"/>
      <c r="J3" s="134"/>
    </row>
    <row customHeight="1" ht="18.75">
      <c r="A4" s="89" t="str">
        <f>"单位名称："&amp;"中国共产党云县委员会党校"</f>
        <v>单位名称：中国共产党云县委员会党校</v>
      </c>
      <c r="B4" s="150"/>
      <c r="C4" s="150"/>
      <c r="D4" s="150"/>
      <c r="E4" s="150"/>
      <c r="F4" s="164"/>
      <c r="G4" s="150"/>
      <c r="H4" s="164"/>
    </row>
    <row customHeight="1" ht="18.75">
      <c r="A5" s="79" t="s">
        <v>292</v>
      </c>
      <c r="B5" s="79" t="s">
        <v>293</v>
      </c>
      <c r="C5" s="79" t="s">
        <v>294</v>
      </c>
      <c r="D5" s="79" t="s">
        <v>295</v>
      </c>
      <c r="E5" s="79" t="s">
        <v>296</v>
      </c>
      <c r="F5" s="165" t="s">
        <v>297</v>
      </c>
      <c r="G5" s="79" t="s">
        <v>298</v>
      </c>
      <c r="H5" s="165" t="s">
        <v>299</v>
      </c>
      <c r="I5" s="165" t="s">
        <v>300</v>
      </c>
      <c r="J5" s="79" t="s">
        <v>301</v>
      </c>
    </row>
    <row customHeight="1" ht="18.75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</row>
    <row customHeight="1" ht="18.75">
      <c r="A7" s="112" t="s">
        <v>75</v>
      </c>
      <c r="B7" s="166"/>
      <c r="C7" s="166"/>
      <c r="D7" s="166"/>
      <c r="E7" s="167"/>
      <c r="F7" s="96"/>
      <c r="G7" s="167"/>
      <c r="H7" s="96"/>
      <c r="I7" s="96"/>
      <c r="J7" s="167"/>
    </row>
    <row customHeight="1" ht="18.75">
      <c r="A8" s="113" t="s">
        <v>75</v>
      </c>
      <c r="B8" s="145"/>
      <c r="C8" s="145"/>
      <c r="D8" s="145"/>
      <c r="E8" s="112"/>
      <c r="F8" s="145"/>
      <c r="G8" s="112"/>
      <c r="H8" s="145"/>
      <c r="I8" s="145"/>
      <c r="J8" s="112"/>
    </row>
    <row customHeight="1" ht="18.75">
      <c r="A9" s="168" t="s">
        <v>285</v>
      </c>
      <c r="B9" s="145" t="s">
        <v>302</v>
      </c>
      <c r="C9" s="145" t="s">
        <v>303</v>
      </c>
      <c r="D9" s="145" t="s">
        <v>304</v>
      </c>
      <c r="E9" s="112" t="s">
        <v>305</v>
      </c>
      <c r="F9" s="145" t="s">
        <v>306</v>
      </c>
      <c r="G9" s="112" t="s">
        <v>307</v>
      </c>
      <c r="H9" s="145" t="s">
        <v>308</v>
      </c>
      <c r="I9" s="145" t="s">
        <v>309</v>
      </c>
      <c r="J9" s="112" t="s">
        <v>310</v>
      </c>
    </row>
    <row customHeight="1" ht="18.75">
      <c r="A10" s="168" t="s">
        <v>285</v>
      </c>
      <c r="B10" s="145" t="s">
        <v>302</v>
      </c>
      <c r="C10" s="145" t="s">
        <v>311</v>
      </c>
      <c r="D10" s="145" t="s">
        <v>312</v>
      </c>
      <c r="E10" s="112" t="s">
        <v>313</v>
      </c>
      <c r="F10" s="145" t="s">
        <v>306</v>
      </c>
      <c r="G10" s="112" t="s">
        <v>314</v>
      </c>
      <c r="H10" s="145" t="s">
        <v>315</v>
      </c>
      <c r="I10" s="145" t="s">
        <v>309</v>
      </c>
      <c r="J10" s="112" t="s">
        <v>316</v>
      </c>
    </row>
    <row customHeight="1" ht="18.75">
      <c r="A11" s="168" t="s">
        <v>285</v>
      </c>
      <c r="B11" s="145" t="s">
        <v>302</v>
      </c>
      <c r="C11" s="145" t="s">
        <v>317</v>
      </c>
      <c r="D11" s="145" t="s">
        <v>318</v>
      </c>
      <c r="E11" s="112" t="s">
        <v>319</v>
      </c>
      <c r="F11" s="145" t="s">
        <v>320</v>
      </c>
      <c r="G11" s="112" t="s">
        <v>319</v>
      </c>
      <c r="H11" s="145" t="s">
        <v>321</v>
      </c>
      <c r="I11" s="145" t="s">
        <v>322</v>
      </c>
      <c r="J11" s="112" t="s">
        <v>316</v>
      </c>
    </row>
    <row customHeight="1" ht="18.75">
      <c r="A12" s="168" t="s">
        <v>288</v>
      </c>
      <c r="B12" s="145" t="s">
        <v>323</v>
      </c>
      <c r="C12" s="145" t="s">
        <v>303</v>
      </c>
      <c r="D12" s="145" t="s">
        <v>304</v>
      </c>
      <c r="E12" s="112" t="s">
        <v>324</v>
      </c>
      <c r="F12" s="145" t="s">
        <v>306</v>
      </c>
      <c r="G12" s="112" t="s">
        <v>173</v>
      </c>
      <c r="H12" s="145" t="s">
        <v>325</v>
      </c>
      <c r="I12" s="145" t="s">
        <v>309</v>
      </c>
      <c r="J12" s="112" t="s">
        <v>326</v>
      </c>
    </row>
    <row customHeight="1" ht="18.75">
      <c r="A13" s="168" t="s">
        <v>288</v>
      </c>
      <c r="B13" s="145" t="s">
        <v>323</v>
      </c>
      <c r="C13" s="145" t="s">
        <v>311</v>
      </c>
      <c r="D13" s="145" t="s">
        <v>312</v>
      </c>
      <c r="E13" s="112" t="s">
        <v>313</v>
      </c>
      <c r="F13" s="145" t="s">
        <v>306</v>
      </c>
      <c r="G13" s="112" t="s">
        <v>327</v>
      </c>
      <c r="H13" s="145" t="s">
        <v>315</v>
      </c>
      <c r="I13" s="145" t="s">
        <v>309</v>
      </c>
      <c r="J13" s="112" t="s">
        <v>316</v>
      </c>
    </row>
    <row customHeight="1" ht="18.75">
      <c r="A14" s="168" t="s">
        <v>288</v>
      </c>
      <c r="B14" s="145" t="s">
        <v>323</v>
      </c>
      <c r="C14" s="145" t="s">
        <v>317</v>
      </c>
      <c r="D14" s="145" t="s">
        <v>318</v>
      </c>
      <c r="E14" s="112" t="s">
        <v>328</v>
      </c>
      <c r="F14" s="145" t="s">
        <v>320</v>
      </c>
      <c r="G14" s="112" t="s">
        <v>329</v>
      </c>
      <c r="H14" s="145" t="s">
        <v>321</v>
      </c>
      <c r="I14" s="145" t="s">
        <v>322</v>
      </c>
      <c r="J14" s="112" t="s">
        <v>316</v>
      </c>
    </row>
    <row customHeight="1" ht="18.75">
      <c r="A15" s="168" t="s">
        <v>288</v>
      </c>
      <c r="B15" s="145" t="s">
        <v>323</v>
      </c>
      <c r="C15" s="145" t="s">
        <v>317</v>
      </c>
      <c r="D15" s="145" t="s">
        <v>318</v>
      </c>
      <c r="E15" s="112" t="s">
        <v>319</v>
      </c>
      <c r="F15" s="145" t="s">
        <v>320</v>
      </c>
      <c r="G15" s="112" t="s">
        <v>319</v>
      </c>
      <c r="H15" s="145"/>
      <c r="I15" s="145" t="s">
        <v>322</v>
      </c>
      <c r="J15" s="112" t="s">
        <v>330</v>
      </c>
    </row>
  </sheetData>
  <mergeCells count="6">
    <mergeCell ref="A3:J3"/>
    <mergeCell ref="A4:H4"/>
    <mergeCell ref="A9:A11"/>
    <mergeCell ref="B9:B11"/>
    <mergeCell ref="A12:A15"/>
    <mergeCell ref="B12:B15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6EA14DC-186B-EBC5-E213-CA371062B90B}" mc:Ignorable="x14ac xr xr2 xr3">
  <sheetPr>
    <outlinePr summaryRight="0" summaryBelow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16.8515625" customWidth="1"/>
    <col min="3" max="3" width="32.140625" customWidth="1"/>
    <col min="4" max="6" width="28.57421875" customWidth="1"/>
  </cols>
  <sheetData>
    <row customHeight="1" ht="14.25">
      <c r="A1" s="8"/>
      <c r="B1" s="8"/>
      <c r="C1" s="8"/>
      <c r="D1" s="8"/>
      <c r="E1" s="8"/>
      <c r="F1" s="8"/>
    </row>
    <row customHeight="1" ht="15">
      <c r="A2" s="169">
        <v>1</v>
      </c>
      <c r="B2" s="170">
        <v>0</v>
      </c>
      <c r="C2" s="169">
        <v>1</v>
      </c>
      <c r="D2" s="103"/>
      <c r="E2" s="103"/>
      <c r="F2" s="9" t="s">
        <v>331</v>
      </c>
    </row>
    <row customHeight="1" ht="32.25">
      <c r="A3" s="171" t="str">
        <f>"2025"&amp;"年部门政府性基金预算支出预算表"</f>
        <v>2025年部门政府性基金预算支出预算表</v>
      </c>
      <c r="B3" s="172" t="s">
        <v>333</v>
      </c>
      <c r="C3" s="173"/>
      <c r="D3" s="174"/>
      <c r="E3" s="174"/>
      <c r="F3" s="174"/>
    </row>
    <row customHeight="1" ht="18.75">
      <c r="A4" s="89" t="str">
        <f>"单位名称："&amp;"中国共产党云县委员会党校"</f>
        <v>单位名称：中国共产党云县委员会党校</v>
      </c>
      <c r="B4" s="152" t="s">
        <v>334</v>
      </c>
      <c r="C4" s="169"/>
      <c r="D4" s="103"/>
      <c r="E4" s="103"/>
      <c r="F4" s="9" t="s">
        <v>3</v>
      </c>
    </row>
    <row customHeight="1" ht="18.75">
      <c r="A5" s="106" t="s">
        <v>190</v>
      </c>
      <c r="B5" s="175" t="s">
        <v>79</v>
      </c>
      <c r="C5" s="176" t="s">
        <v>80</v>
      </c>
      <c r="D5" s="75" t="s">
        <v>335</v>
      </c>
      <c r="E5" s="75"/>
      <c r="F5" s="15"/>
    </row>
    <row customHeight="1" ht="18.75">
      <c r="A6" s="142"/>
      <c r="B6" s="177"/>
      <c r="C6" s="178"/>
      <c r="D6" s="110" t="s">
        <v>60</v>
      </c>
      <c r="E6" s="110" t="s">
        <v>81</v>
      </c>
      <c r="F6" s="110" t="s">
        <v>82</v>
      </c>
    </row>
    <row customHeight="1" ht="18.75">
      <c r="A7" s="142">
        <v>1</v>
      </c>
      <c r="B7" s="179" t="s">
        <v>169</v>
      </c>
      <c r="C7" s="178">
        <v>3</v>
      </c>
      <c r="D7" s="110">
        <v>4</v>
      </c>
      <c r="E7" s="110">
        <v>5</v>
      </c>
      <c r="F7" s="110">
        <v>6</v>
      </c>
    </row>
    <row customHeight="1" ht="18.75">
      <c r="A8" s="180"/>
      <c r="B8" s="181"/>
      <c r="C8" s="181"/>
      <c r="D8" s="20"/>
      <c r="E8" s="20"/>
      <c r="F8" s="20"/>
    </row>
    <row customHeight="1" ht="18.75">
      <c r="A9" s="180"/>
      <c r="B9" s="181"/>
      <c r="C9" s="181"/>
      <c r="D9" s="20"/>
      <c r="E9" s="20"/>
      <c r="F9" s="20"/>
    </row>
    <row customHeight="1" ht="18.75">
      <c r="A10" s="182" t="s">
        <v>124</v>
      </c>
      <c r="B10" s="183" t="s">
        <v>124</v>
      </c>
      <c r="C10" s="184" t="s">
        <v>124</v>
      </c>
      <c r="D10" s="20"/>
      <c r="E10" s="20"/>
      <c r="F10" s="20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9" right="0.39" top="0.58" bottom="0.58" header="0.50" footer="0.50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130A464-24DF-9C7D-9DF6-ED4FA0BC44D2}" mc:Ignorable="x14ac xr xr2 xr3">
  <sheetPr>
    <outlinePr summaryRight="0" summaryBelow="0"/>
    <pageSetUpPr fitToPage="1"/>
  </sheetPr>
  <dimension ref="A1:Q16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9.140625" customWidth="1"/>
    <col min="2" max="2" width="21.7109375" customWidth="1"/>
    <col min="3" max="3" width="35.28125" customWidth="1"/>
    <col min="4" max="4" width="7.7109375" customWidth="1"/>
    <col min="5" max="5" width="10.28125" customWidth="1"/>
    <col min="6" max="17" width="16.574218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customHeight="1" ht="15">
      <c r="A2" s="70"/>
      <c r="B2" s="70"/>
      <c r="C2" s="70"/>
      <c r="D2" s="70"/>
      <c r="E2" s="70"/>
      <c r="F2" s="70"/>
      <c r="G2" s="70"/>
      <c r="H2" s="70"/>
      <c r="I2" s="70"/>
      <c r="J2" s="70"/>
      <c r="O2" s="35"/>
      <c r="P2" s="35"/>
      <c r="Q2" s="9" t="s">
        <v>336</v>
      </c>
    </row>
    <row customHeight="1" ht="35.25">
      <c r="A3" s="185" t="str">
        <f>"2025"&amp;"年部门政府采购预算表"</f>
        <v>2025年部门政府采购预算表</v>
      </c>
      <c r="B3" s="134"/>
      <c r="C3" s="134"/>
      <c r="D3" s="134"/>
      <c r="E3" s="134"/>
      <c r="F3" s="134"/>
      <c r="G3" s="134"/>
      <c r="H3" s="134"/>
      <c r="I3" s="134"/>
      <c r="J3" s="134"/>
      <c r="K3" s="123"/>
      <c r="L3" s="134"/>
      <c r="M3" s="134"/>
      <c r="N3" s="134"/>
      <c r="O3" s="123"/>
      <c r="P3" s="123"/>
      <c r="Q3" s="134"/>
    </row>
    <row customHeight="1" ht="18.75">
      <c r="A4" s="186" t="str">
        <f>"单位名称："&amp;"中国共产党云县委员会党校"</f>
        <v>单位名称：中国共产党云县委员会党校</v>
      </c>
      <c r="B4" s="39"/>
      <c r="C4" s="39"/>
      <c r="D4" s="39"/>
      <c r="E4" s="39"/>
      <c r="F4" s="39"/>
      <c r="G4" s="39"/>
      <c r="H4" s="39"/>
      <c r="I4" s="39"/>
      <c r="J4" s="39"/>
      <c r="O4" s="187"/>
      <c r="P4" s="187"/>
      <c r="Q4" s="9" t="s">
        <v>176</v>
      </c>
    </row>
    <row customHeight="1" ht="18.75">
      <c r="A5" s="155" t="s">
        <v>338</v>
      </c>
      <c r="B5" s="188" t="s">
        <v>339</v>
      </c>
      <c r="C5" s="188" t="s">
        <v>340</v>
      </c>
      <c r="D5" s="188" t="s">
        <v>341</v>
      </c>
      <c r="E5" s="188" t="s">
        <v>342</v>
      </c>
      <c r="F5" s="188" t="s">
        <v>343</v>
      </c>
      <c r="G5" s="189" t="s">
        <v>197</v>
      </c>
      <c r="H5" s="189"/>
      <c r="I5" s="189"/>
      <c r="J5" s="189"/>
      <c r="K5" s="73"/>
      <c r="L5" s="189"/>
      <c r="M5" s="189"/>
      <c r="N5" s="189"/>
      <c r="O5" s="136"/>
      <c r="P5" s="73"/>
      <c r="Q5" s="190"/>
    </row>
    <row customHeight="1" ht="18.75">
      <c r="A6" s="156"/>
      <c r="B6" s="191"/>
      <c r="C6" s="191"/>
      <c r="D6" s="191"/>
      <c r="E6" s="191"/>
      <c r="F6" s="191"/>
      <c r="G6" s="191" t="s">
        <v>60</v>
      </c>
      <c r="H6" s="191" t="s">
        <v>63</v>
      </c>
      <c r="I6" s="191" t="s">
        <v>344</v>
      </c>
      <c r="J6" s="191" t="s">
        <v>345</v>
      </c>
      <c r="K6" s="192" t="s">
        <v>346</v>
      </c>
      <c r="L6" s="193" t="s">
        <v>84</v>
      </c>
      <c r="M6" s="193"/>
      <c r="N6" s="193"/>
      <c r="O6" s="194"/>
      <c r="P6" s="195"/>
      <c r="Q6" s="196"/>
    </row>
    <row customHeight="1" ht="30">
      <c r="A7" s="76"/>
      <c r="B7" s="196"/>
      <c r="C7" s="196"/>
      <c r="D7" s="196"/>
      <c r="E7" s="196"/>
      <c r="F7" s="196"/>
      <c r="G7" s="196"/>
      <c r="H7" s="196" t="s">
        <v>62</v>
      </c>
      <c r="I7" s="196"/>
      <c r="J7" s="196"/>
      <c r="K7" s="197"/>
      <c r="L7" s="196" t="s">
        <v>62</v>
      </c>
      <c r="M7" s="196" t="s">
        <v>69</v>
      </c>
      <c r="N7" s="196" t="s">
        <v>205</v>
      </c>
      <c r="O7" s="78" t="s">
        <v>71</v>
      </c>
      <c r="P7" s="197" t="s">
        <v>72</v>
      </c>
      <c r="Q7" s="196" t="s">
        <v>73</v>
      </c>
    </row>
    <row customHeight="1" ht="18.75">
      <c r="A8" s="18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78">
        <v>7</v>
      </c>
      <c r="H8" s="178">
        <v>8</v>
      </c>
      <c r="I8" s="178">
        <v>9</v>
      </c>
      <c r="J8" s="178">
        <v>10</v>
      </c>
      <c r="K8" s="178">
        <v>11</v>
      </c>
      <c r="L8" s="178">
        <v>12</v>
      </c>
      <c r="M8" s="178">
        <v>13</v>
      </c>
      <c r="N8" s="178">
        <v>14</v>
      </c>
      <c r="O8" s="178">
        <v>15</v>
      </c>
      <c r="P8" s="178">
        <v>16</v>
      </c>
      <c r="Q8" s="178">
        <v>17</v>
      </c>
    </row>
    <row customHeight="1" ht="18.75">
      <c r="A9" s="198" t="s">
        <v>75</v>
      </c>
      <c r="B9" s="199"/>
      <c r="C9" s="199"/>
      <c r="D9" s="199"/>
      <c r="E9" s="200"/>
      <c r="F9" s="20">
        <v>80832</v>
      </c>
      <c r="G9" s="20">
        <v>80832</v>
      </c>
      <c r="H9" s="20">
        <v>80832</v>
      </c>
      <c r="I9" s="20"/>
      <c r="J9" s="20"/>
      <c r="K9" s="20"/>
      <c r="L9" s="20"/>
      <c r="M9" s="20"/>
      <c r="N9" s="20"/>
      <c r="O9" s="20"/>
      <c r="P9" s="20"/>
      <c r="Q9" s="20"/>
    </row>
    <row customHeight="1" ht="18.75">
      <c r="A10" s="201" t="s">
        <v>75</v>
      </c>
      <c r="B10" s="199"/>
      <c r="C10" s="199"/>
      <c r="D10" s="199"/>
      <c r="E10" s="202"/>
      <c r="F10" s="20">
        <v>80832</v>
      </c>
      <c r="G10" s="20">
        <v>80832</v>
      </c>
      <c r="H10" s="20">
        <v>80832</v>
      </c>
      <c r="I10" s="20"/>
      <c r="J10" s="20"/>
      <c r="K10" s="20"/>
      <c r="L10" s="20"/>
      <c r="M10" s="20"/>
      <c r="N10" s="20"/>
      <c r="O10" s="20"/>
      <c r="P10" s="20"/>
      <c r="Q10" s="20"/>
    </row>
    <row customHeight="1" ht="18.75">
      <c r="A11" s="203" t="s">
        <v>285</v>
      </c>
      <c r="B11" s="199" t="s">
        <v>347</v>
      </c>
      <c r="C11" s="199" t="s">
        <v>347</v>
      </c>
      <c r="D11" s="199" t="s">
        <v>348</v>
      </c>
      <c r="E11" s="202">
        <v>1</v>
      </c>
      <c r="F11" s="20">
        <v>15000</v>
      </c>
      <c r="G11" s="20">
        <v>15000</v>
      </c>
      <c r="H11" s="20">
        <v>15000</v>
      </c>
      <c r="I11" s="20"/>
      <c r="J11" s="20"/>
      <c r="K11" s="20"/>
      <c r="L11" s="20"/>
      <c r="M11" s="20"/>
      <c r="N11" s="20"/>
      <c r="O11" s="20"/>
      <c r="P11" s="20"/>
      <c r="Q11" s="20"/>
    </row>
    <row customHeight="1" ht="18.75">
      <c r="A12" s="203" t="s">
        <v>285</v>
      </c>
      <c r="B12" s="199" t="s">
        <v>349</v>
      </c>
      <c r="C12" s="199" t="s">
        <v>350</v>
      </c>
      <c r="D12" s="199" t="s">
        <v>351</v>
      </c>
      <c r="E12" s="202">
        <v>127</v>
      </c>
      <c r="F12" s="20">
        <v>52832</v>
      </c>
      <c r="G12" s="20">
        <v>52832</v>
      </c>
      <c r="H12" s="20">
        <v>52832</v>
      </c>
      <c r="I12" s="20"/>
      <c r="J12" s="20"/>
      <c r="K12" s="20"/>
      <c r="L12" s="20"/>
      <c r="M12" s="20"/>
      <c r="N12" s="20"/>
      <c r="O12" s="20"/>
      <c r="P12" s="20"/>
      <c r="Q12" s="20"/>
    </row>
    <row customHeight="1" ht="18.75">
      <c r="A13" s="203" t="s">
        <v>285</v>
      </c>
      <c r="B13" s="199" t="s">
        <v>352</v>
      </c>
      <c r="C13" s="199" t="s">
        <v>352</v>
      </c>
      <c r="D13" s="199" t="s">
        <v>353</v>
      </c>
      <c r="E13" s="202">
        <v>30</v>
      </c>
      <c r="F13" s="20">
        <v>6000</v>
      </c>
      <c r="G13" s="20">
        <v>6000</v>
      </c>
      <c r="H13" s="20">
        <v>6000</v>
      </c>
      <c r="I13" s="20"/>
      <c r="J13" s="20"/>
      <c r="K13" s="20"/>
      <c r="L13" s="20"/>
      <c r="M13" s="20"/>
      <c r="N13" s="20"/>
      <c r="O13" s="20"/>
      <c r="P13" s="20"/>
      <c r="Q13" s="20"/>
    </row>
    <row customHeight="1" ht="18.75">
      <c r="A14" s="203" t="s">
        <v>285</v>
      </c>
      <c r="B14" s="199" t="s">
        <v>354</v>
      </c>
      <c r="C14" s="199" t="s">
        <v>355</v>
      </c>
      <c r="D14" s="199" t="s">
        <v>356</v>
      </c>
      <c r="E14" s="202">
        <v>2</v>
      </c>
      <c r="F14" s="20">
        <v>6000</v>
      </c>
      <c r="G14" s="20">
        <v>6000</v>
      </c>
      <c r="H14" s="20">
        <v>6000</v>
      </c>
      <c r="I14" s="20"/>
      <c r="J14" s="20"/>
      <c r="K14" s="20"/>
      <c r="L14" s="20"/>
      <c r="M14" s="20"/>
      <c r="N14" s="20"/>
      <c r="O14" s="20"/>
      <c r="P14" s="20"/>
      <c r="Q14" s="20"/>
    </row>
    <row customHeight="1" ht="18.75">
      <c r="A15" s="203" t="s">
        <v>285</v>
      </c>
      <c r="B15" s="199" t="s">
        <v>357</v>
      </c>
      <c r="C15" s="199" t="s">
        <v>357</v>
      </c>
      <c r="D15" s="199" t="s">
        <v>348</v>
      </c>
      <c r="E15" s="202">
        <v>1</v>
      </c>
      <c r="F15" s="20">
        <v>1000</v>
      </c>
      <c r="G15" s="20">
        <v>1000</v>
      </c>
      <c r="H15" s="20">
        <v>1000</v>
      </c>
      <c r="I15" s="20"/>
      <c r="J15" s="20"/>
      <c r="K15" s="20"/>
      <c r="L15" s="20"/>
      <c r="M15" s="20"/>
      <c r="N15" s="20"/>
      <c r="O15" s="20"/>
      <c r="P15" s="20"/>
      <c r="Q15" s="20"/>
    </row>
    <row customHeight="1" ht="18.75">
      <c r="A16" s="204" t="s">
        <v>124</v>
      </c>
      <c r="B16" s="205"/>
      <c r="C16" s="205"/>
      <c r="D16" s="205"/>
      <c r="E16" s="200"/>
      <c r="F16" s="20">
        <v>80832</v>
      </c>
      <c r="G16" s="20">
        <v>80832</v>
      </c>
      <c r="H16" s="20">
        <v>80832</v>
      </c>
      <c r="I16" s="20"/>
      <c r="J16" s="20"/>
      <c r="K16" s="20"/>
      <c r="L16" s="20"/>
      <c r="M16" s="20"/>
      <c r="N16" s="20"/>
      <c r="O16" s="20"/>
      <c r="P16" s="20"/>
      <c r="Q16" s="20"/>
    </row>
  </sheetData>
  <mergeCells count="16">
    <mergeCell ref="A16:E16"/>
    <mergeCell ref="H6:H7"/>
    <mergeCell ref="A3:Q3"/>
    <mergeCell ref="A5:A7"/>
    <mergeCell ref="B5:B7"/>
    <mergeCell ref="C5:C7"/>
    <mergeCell ref="D5:D7"/>
    <mergeCell ref="E5:E7"/>
    <mergeCell ref="F5:F7"/>
    <mergeCell ref="G5:Q5"/>
    <mergeCell ref="I6:I7"/>
    <mergeCell ref="J6:J7"/>
    <mergeCell ref="A4:F4"/>
    <mergeCell ref="K6:K7"/>
    <mergeCell ref="G6:G7"/>
    <mergeCell ref="L6:Q6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AA93C2E-D27A-DB6E-8E41-B8691B34B274}" mc:Ignorable="x14ac xr xr2 xr3">
  <sheetPr>
    <outlinePr summaryRight="0" summaryBelow="0"/>
    <pageSetUpPr fitToPage="1"/>
  </sheetPr>
  <dimension ref="A1:N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1.421875" customWidth="1"/>
    <col min="2" max="3" width="21.8515625" customWidth="1"/>
    <col min="4" max="14" width="19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customHeight="1" ht="15">
      <c r="A2" s="69"/>
      <c r="B2" s="69"/>
      <c r="C2" s="34"/>
      <c r="D2" s="69"/>
      <c r="E2" s="69"/>
      <c r="F2" s="69"/>
      <c r="G2" s="69"/>
      <c r="H2" s="206"/>
      <c r="I2" s="69"/>
      <c r="J2" s="69"/>
      <c r="K2" s="69"/>
      <c r="L2" s="35"/>
      <c r="M2" s="163"/>
      <c r="N2" s="121" t="s">
        <v>358</v>
      </c>
    </row>
    <row customHeight="1" ht="34.5">
      <c r="A3" s="207" t="str">
        <f>"2025"&amp;"年部门政府购买服务预算表"</f>
        <v>2025年部门政府购买服务预算表</v>
      </c>
      <c r="B3" s="208"/>
      <c r="C3" s="123"/>
      <c r="D3" s="208"/>
      <c r="E3" s="208"/>
      <c r="F3" s="208"/>
      <c r="G3" s="208"/>
      <c r="H3" s="209"/>
      <c r="I3" s="208"/>
      <c r="J3" s="208"/>
      <c r="K3" s="208"/>
      <c r="L3" s="123"/>
      <c r="M3" s="209"/>
      <c r="N3" s="208"/>
    </row>
    <row customHeight="1" ht="18.75">
      <c r="A4" s="210" t="str">
        <f>"单位名称："&amp;"中国共产党云县委员会党校"</f>
        <v>单位名称：中国共产党云县委员会党校</v>
      </c>
      <c r="B4" s="211"/>
      <c r="C4" s="40"/>
      <c r="D4" s="211"/>
      <c r="E4" s="211"/>
      <c r="F4" s="211"/>
      <c r="G4" s="211"/>
      <c r="H4" s="206"/>
      <c r="I4" s="69"/>
      <c r="J4" s="69"/>
      <c r="K4" s="69"/>
      <c r="L4" s="187"/>
      <c r="M4" s="212"/>
      <c r="N4" s="121" t="s">
        <v>176</v>
      </c>
    </row>
    <row customHeight="1" ht="18.75">
      <c r="A5" s="155" t="s">
        <v>338</v>
      </c>
      <c r="B5" s="188" t="s">
        <v>360</v>
      </c>
      <c r="C5" s="213" t="s">
        <v>361</v>
      </c>
      <c r="D5" s="189" t="s">
        <v>197</v>
      </c>
      <c r="E5" s="189"/>
      <c r="F5" s="189"/>
      <c r="G5" s="189"/>
      <c r="H5" s="73"/>
      <c r="I5" s="189"/>
      <c r="J5" s="189"/>
      <c r="K5" s="189"/>
      <c r="L5" s="136"/>
      <c r="M5" s="73"/>
      <c r="N5" s="190"/>
    </row>
    <row customHeight="1" ht="18.75">
      <c r="A6" s="156"/>
      <c r="B6" s="191"/>
      <c r="C6" s="192"/>
      <c r="D6" s="191" t="s">
        <v>60</v>
      </c>
      <c r="E6" s="191" t="s">
        <v>63</v>
      </c>
      <c r="F6" s="191" t="s">
        <v>344</v>
      </c>
      <c r="G6" s="191" t="s">
        <v>345</v>
      </c>
      <c r="H6" s="192" t="s">
        <v>346</v>
      </c>
      <c r="I6" s="193" t="s">
        <v>84</v>
      </c>
      <c r="J6" s="193"/>
      <c r="K6" s="193"/>
      <c r="L6" s="194"/>
      <c r="M6" s="195"/>
      <c r="N6" s="196"/>
    </row>
    <row customHeight="1" ht="26.25">
      <c r="A7" s="76"/>
      <c r="B7" s="196"/>
      <c r="C7" s="197"/>
      <c r="D7" s="196"/>
      <c r="E7" s="196"/>
      <c r="F7" s="196"/>
      <c r="G7" s="196"/>
      <c r="H7" s="197"/>
      <c r="I7" s="196" t="s">
        <v>62</v>
      </c>
      <c r="J7" s="196" t="s">
        <v>69</v>
      </c>
      <c r="K7" s="196" t="s">
        <v>205</v>
      </c>
      <c r="L7" s="78" t="s">
        <v>71</v>
      </c>
      <c r="M7" s="197" t="s">
        <v>72</v>
      </c>
      <c r="N7" s="196" t="s">
        <v>73</v>
      </c>
    </row>
    <row customHeight="1" ht="18.75">
      <c r="A8" s="214">
        <v>1</v>
      </c>
      <c r="B8" s="214">
        <v>2</v>
      </c>
      <c r="C8" s="214">
        <v>3</v>
      </c>
      <c r="D8" s="214">
        <v>4</v>
      </c>
      <c r="E8" s="214">
        <v>5</v>
      </c>
      <c r="F8" s="214">
        <v>6</v>
      </c>
      <c r="G8" s="214">
        <v>7</v>
      </c>
      <c r="H8" s="214">
        <v>8</v>
      </c>
      <c r="I8" s="214">
        <v>9</v>
      </c>
      <c r="J8" s="214">
        <v>10</v>
      </c>
      <c r="K8" s="214">
        <v>11</v>
      </c>
      <c r="L8" s="214">
        <v>12</v>
      </c>
      <c r="M8" s="214">
        <v>13</v>
      </c>
      <c r="N8" s="214">
        <v>14</v>
      </c>
    </row>
    <row customHeight="1" ht="18.75">
      <c r="A9" s="198"/>
      <c r="B9" s="199"/>
      <c r="C9" s="18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customHeight="1" ht="18.75">
      <c r="A10" s="215"/>
      <c r="B10" s="199"/>
      <c r="C10" s="18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customHeight="1" ht="18.75">
      <c r="A11" s="204" t="s">
        <v>124</v>
      </c>
      <c r="B11" s="205"/>
      <c r="C11" s="21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</sheetData>
  <mergeCells count="13">
    <mergeCell ref="A3:N3"/>
    <mergeCell ref="A5:A7"/>
    <mergeCell ref="B5:B7"/>
    <mergeCell ref="D5:N5"/>
    <mergeCell ref="F6:F7"/>
    <mergeCell ref="G6:G7"/>
    <mergeCell ref="A4:C4"/>
    <mergeCell ref="H6:H7"/>
    <mergeCell ref="D6:D7"/>
    <mergeCell ref="I6:N6"/>
    <mergeCell ref="A11:C11"/>
    <mergeCell ref="E6:E7"/>
    <mergeCell ref="C5:C7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65341D2-3E49-C239-8E4B-34FB2222FD5A}" mc:Ignorable="x14ac xr xr2 xr3">
  <sheetPr>
    <outlinePr summaryRight="0" summaryBelow="0"/>
    <pageSetUpPr fitToPage="1"/>
  </sheetPr>
  <dimension ref="A1:I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4" width="17.57421875" customWidth="1"/>
    <col min="5" max="9" width="15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5">
      <c r="A2" s="70"/>
      <c r="B2" s="70"/>
      <c r="C2" s="70"/>
      <c r="D2" s="99"/>
      <c r="G2" s="35"/>
      <c r="H2" s="35"/>
      <c r="I2" s="35" t="s">
        <v>362</v>
      </c>
    </row>
    <row customHeight="1" ht="27.75">
      <c r="A3" s="185" t="str">
        <f>"2025"&amp;"年县对下转移支付预算表"</f>
        <v>2025年县对下转移支付预算表</v>
      </c>
      <c r="B3" s="134"/>
      <c r="C3" s="134"/>
      <c r="D3" s="134"/>
      <c r="E3" s="134"/>
      <c r="F3" s="134"/>
      <c r="G3" s="123"/>
      <c r="H3" s="123"/>
      <c r="I3" s="134"/>
    </row>
    <row customHeight="1" ht="18.75">
      <c r="A4" s="217" t="str">
        <f>"单位名称："&amp;"中国共产党云县委员会党校"</f>
        <v>单位名称：中国共产党云县委员会党校</v>
      </c>
      <c r="B4" s="211"/>
      <c r="C4" s="211"/>
      <c r="D4" s="218"/>
      <c r="E4" s="69"/>
      <c r="G4" s="187"/>
      <c r="H4" s="187"/>
      <c r="I4" s="35" t="s">
        <v>176</v>
      </c>
    </row>
    <row customHeight="1" ht="18.75">
      <c r="A5" s="16" t="s">
        <v>364</v>
      </c>
      <c r="B5" s="14" t="s">
        <v>197</v>
      </c>
      <c r="C5" s="75"/>
      <c r="D5" s="75"/>
      <c r="E5" s="14" t="s">
        <v>365</v>
      </c>
      <c r="F5" s="75"/>
      <c r="G5" s="136"/>
      <c r="H5" s="136"/>
      <c r="I5" s="15"/>
    </row>
    <row customHeight="1" ht="18.75">
      <c r="A6" s="18"/>
      <c r="B6" s="140" t="s">
        <v>60</v>
      </c>
      <c r="C6" s="155" t="s">
        <v>63</v>
      </c>
      <c r="D6" s="219" t="s">
        <v>366</v>
      </c>
      <c r="E6" s="77" t="s">
        <v>367</v>
      </c>
      <c r="F6" s="77" t="s">
        <v>367</v>
      </c>
      <c r="G6" s="77" t="s">
        <v>367</v>
      </c>
      <c r="H6" s="77" t="s">
        <v>367</v>
      </c>
      <c r="I6" s="77" t="s">
        <v>367</v>
      </c>
    </row>
    <row customHeight="1" ht="18.7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</row>
    <row customHeight="1" ht="18.75">
      <c r="A8" s="112"/>
      <c r="B8" s="20"/>
      <c r="C8" s="20"/>
      <c r="D8" s="20"/>
      <c r="E8" s="20"/>
      <c r="F8" s="20"/>
      <c r="G8" s="20"/>
      <c r="H8" s="20"/>
      <c r="I8" s="20"/>
    </row>
    <row customHeight="1" ht="18.75">
      <c r="A9" s="220"/>
      <c r="B9" s="20"/>
      <c r="C9" s="20"/>
      <c r="D9" s="20"/>
      <c r="E9" s="20"/>
      <c r="F9" s="20"/>
      <c r="G9" s="20"/>
      <c r="H9" s="20"/>
      <c r="I9" s="20"/>
    </row>
  </sheetData>
  <mergeCells count="5">
    <mergeCell ref="A3:I3"/>
    <mergeCell ref="A5:A6"/>
    <mergeCell ref="B5:D5"/>
    <mergeCell ref="E5:I5"/>
    <mergeCell ref="A4:E4"/>
  </mergeCells>
  <printOptions horizontalCentered="1"/>
  <pageMargins left="1.00" right="1.00" top="0.75" bottom="0.75" header="0.00" footer="0.00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43287CB-79E2-AF6F-2DE5-D4B44CBD9DCE}" mc:Ignorable="x14ac xr xr2 xr3">
  <sheetPr>
    <outlinePr summaryRight="0" summaryBelow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5">
      <c r="J2" s="35" t="s">
        <v>368</v>
      </c>
    </row>
    <row customHeight="1" ht="36">
      <c r="A3" s="65" t="str">
        <f>"2025"&amp;"年县对下转移支付绩效目标表"</f>
        <v>2025年县对下转移支付绩效目标表</v>
      </c>
      <c r="B3" s="134"/>
      <c r="C3" s="134"/>
      <c r="D3" s="134"/>
      <c r="E3" s="134"/>
      <c r="F3" s="123"/>
      <c r="G3" s="134"/>
      <c r="H3" s="123"/>
      <c r="I3" s="123"/>
      <c r="J3" s="134"/>
    </row>
    <row customHeight="1" ht="18.75">
      <c r="A4" s="89" t="str">
        <f>"单位名称："&amp;"中国共产党云县委员会党校"</f>
        <v>单位名称：中国共产党云县委员会党校</v>
      </c>
      <c r="B4" s="150"/>
      <c r="C4" s="150"/>
      <c r="D4" s="150"/>
      <c r="E4" s="150"/>
      <c r="F4" s="164"/>
      <c r="G4" s="150"/>
      <c r="H4" s="164"/>
    </row>
    <row customHeight="1" ht="18.75">
      <c r="A5" s="79" t="s">
        <v>292</v>
      </c>
      <c r="B5" s="79" t="s">
        <v>293</v>
      </c>
      <c r="C5" s="79" t="s">
        <v>294</v>
      </c>
      <c r="D5" s="79" t="s">
        <v>295</v>
      </c>
      <c r="E5" s="79" t="s">
        <v>296</v>
      </c>
      <c r="F5" s="165" t="s">
        <v>297</v>
      </c>
      <c r="G5" s="79" t="s">
        <v>298</v>
      </c>
      <c r="H5" s="165" t="s">
        <v>299</v>
      </c>
      <c r="I5" s="165" t="s">
        <v>300</v>
      </c>
      <c r="J5" s="79" t="s">
        <v>301</v>
      </c>
    </row>
    <row customHeight="1" ht="18.75">
      <c r="A6" s="79">
        <v>1</v>
      </c>
      <c r="B6" s="79">
        <v>2</v>
      </c>
      <c r="C6" s="79">
        <v>3</v>
      </c>
      <c r="D6" s="79">
        <v>4</v>
      </c>
      <c r="E6" s="79">
        <v>5</v>
      </c>
      <c r="F6" s="165">
        <v>6</v>
      </c>
      <c r="G6" s="79">
        <v>7</v>
      </c>
      <c r="H6" s="165">
        <v>8</v>
      </c>
      <c r="I6" s="165">
        <v>9</v>
      </c>
      <c r="J6" s="79">
        <v>10</v>
      </c>
    </row>
    <row customHeight="1" ht="18.75">
      <c r="A7" s="145"/>
      <c r="B7" s="166"/>
      <c r="C7" s="166"/>
      <c r="D7" s="166"/>
      <c r="E7" s="167"/>
      <c r="F7" s="96"/>
      <c r="G7" s="167"/>
      <c r="H7" s="96"/>
      <c r="I7" s="96"/>
      <c r="J7" s="167"/>
    </row>
    <row customHeight="1" ht="18.75">
      <c r="A8" s="221"/>
      <c r="B8" s="145"/>
      <c r="C8" s="145"/>
      <c r="D8" s="145"/>
      <c r="E8" s="145"/>
      <c r="F8" s="222"/>
      <c r="G8" s="145"/>
      <c r="H8" s="145"/>
      <c r="I8" s="145"/>
      <c r="J8" s="145"/>
    </row>
  </sheetData>
  <mergeCells count="2">
    <mergeCell ref="A3:J3"/>
    <mergeCell ref="A4:H4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1C583D8-3DB6-4EC4-4518-EA2A5B207D71}" mc:Ignorable="x14ac xr xr2 xr3">
  <sheetPr>
    <outlinePr summaryRight="0" summaryBelow="0"/>
  </sheetPr>
  <dimension ref="A1:H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29.00390625" customWidth="1"/>
    <col min="2" max="2" width="18.7109375" customWidth="1"/>
    <col min="3" max="3" width="24.8515625" customWidth="1"/>
    <col min="4" max="4" width="23.57421875" customWidth="1"/>
    <col min="5" max="5" width="17.8515625" customWidth="1"/>
    <col min="6" max="6" width="23.57421875" customWidth="1"/>
    <col min="7" max="7" width="25.140625" customWidth="1"/>
    <col min="8" max="8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</row>
    <row customHeight="1" ht="15">
      <c r="A2" s="63"/>
      <c r="B2" s="63"/>
      <c r="C2" s="63"/>
      <c r="D2" s="63"/>
      <c r="E2" s="63"/>
      <c r="F2" s="63"/>
      <c r="G2" s="63"/>
      <c r="H2" s="9" t="s">
        <v>370</v>
      </c>
    </row>
    <row customHeight="1" ht="34.5">
      <c r="A3" s="223" t="str">
        <f>"2025"&amp;"年新增资产配置表"</f>
        <v>2025年新增资产配置表</v>
      </c>
      <c r="B3" s="134"/>
      <c r="C3" s="134"/>
      <c r="D3" s="134"/>
      <c r="E3" s="134"/>
      <c r="F3" s="134"/>
      <c r="G3" s="134"/>
      <c r="H3" s="134"/>
    </row>
    <row customHeight="1" ht="18.75">
      <c r="A4" s="186" t="str">
        <f>"单位名称："&amp;"中国共产党云县委员会党校"</f>
        <v>单位名称：中国共产党云县委员会党校</v>
      </c>
      <c r="B4" s="153"/>
      <c r="C4" s="150"/>
      <c r="H4" s="224" t="s">
        <v>176</v>
      </c>
    </row>
    <row customHeight="1" ht="18.75">
      <c r="A5" s="155" t="s">
        <v>190</v>
      </c>
      <c r="B5" s="155" t="s">
        <v>372</v>
      </c>
      <c r="C5" s="155" t="s">
        <v>373</v>
      </c>
      <c r="D5" s="155" t="s">
        <v>374</v>
      </c>
      <c r="E5" s="155" t="s">
        <v>375</v>
      </c>
      <c r="F5" s="225" t="s">
        <v>376</v>
      </c>
      <c r="G5" s="189"/>
      <c r="H5" s="190"/>
    </row>
    <row customHeight="1" ht="18.75">
      <c r="A6" s="76"/>
      <c r="B6" s="76"/>
      <c r="C6" s="76"/>
      <c r="D6" s="76"/>
      <c r="E6" s="76"/>
      <c r="F6" s="79" t="s">
        <v>342</v>
      </c>
      <c r="G6" s="79" t="s">
        <v>377</v>
      </c>
      <c r="H6" s="79" t="s">
        <v>378</v>
      </c>
    </row>
    <row customHeight="1" ht="18.75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</row>
    <row customHeight="1" ht="18.75">
      <c r="A8" s="166"/>
      <c r="B8" s="166"/>
      <c r="C8" s="112"/>
      <c r="D8" s="112"/>
      <c r="E8" s="112"/>
      <c r="F8" s="226"/>
      <c r="G8" s="20"/>
      <c r="H8" s="20"/>
    </row>
    <row customHeight="1" ht="18.75">
      <c r="A9" s="227" t="s">
        <v>60</v>
      </c>
      <c r="B9" s="228"/>
      <c r="C9" s="228"/>
      <c r="D9" s="228"/>
      <c r="E9" s="229"/>
      <c r="F9" s="226"/>
      <c r="G9" s="20"/>
      <c r="H9" s="20"/>
    </row>
  </sheetData>
  <mergeCells count="9">
    <mergeCell ref="A9:E9"/>
    <mergeCell ref="A3:H3"/>
    <mergeCell ref="A5:A6"/>
    <mergeCell ref="C5:C6"/>
    <mergeCell ref="D5:D6"/>
    <mergeCell ref="E5:E6"/>
    <mergeCell ref="F5:H5"/>
    <mergeCell ref="B5:B6"/>
    <mergeCell ref="A4:C4"/>
  </mergeCells>
  <pageMargins left="0.36" right="0.10" top="0.26" bottom="0.26" header="0.00" footer="0.00"/>
  <pageSetup paperSize="9" scale="81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71F3A6C-E534-6A1D-06BE-2361E2A12D3D}" mc:Ignorable="x14ac xr xr2 xr3">
  <sheetPr>
    <outlinePr summaryRight="0" summaryBelow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3.421875" customWidth="1"/>
    <col min="2" max="2" width="43.87109375" customWidth="1"/>
    <col min="3" max="3" width="23.8515625" customWidth="1"/>
    <col min="4" max="4" width="11.140625" customWidth="1"/>
    <col min="5" max="5" width="33.1640625" customWidth="1"/>
    <col min="6" max="6" width="9.8515625" customWidth="1"/>
    <col min="7" max="7" width="17.7109375" customWidth="1"/>
    <col min="8" max="11" width="15.4218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5">
      <c r="D2" s="102"/>
      <c r="E2" s="102"/>
      <c r="F2" s="102"/>
      <c r="G2" s="102"/>
      <c r="H2" s="70"/>
      <c r="I2" s="70"/>
      <c r="J2" s="70"/>
      <c r="K2" s="35" t="s">
        <v>379</v>
      </c>
    </row>
    <row customHeight="1" ht="42.75">
      <c r="A3" s="10" t="str">
        <f>"2025"&amp;"年转移支付补助项目支出预算表"</f>
        <v>2025年转移支付补助项目支出预算表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customHeight="1" ht="18.75">
      <c r="A4" s="152" t="str">
        <f>"单位名称："&amp;"中国共产党云县委员会党校"</f>
        <v>单位名称：中国共产党云县委员会党校</v>
      </c>
      <c r="B4" s="153"/>
      <c r="C4" s="153"/>
      <c r="D4" s="153"/>
      <c r="E4" s="153"/>
      <c r="F4" s="153"/>
      <c r="G4" s="153"/>
      <c r="H4" s="154"/>
      <c r="I4" s="154"/>
      <c r="J4" s="154"/>
      <c r="K4" s="230" t="s">
        <v>176</v>
      </c>
    </row>
    <row customHeight="1" ht="18.75">
      <c r="A5" s="72" t="s">
        <v>279</v>
      </c>
      <c r="B5" s="72" t="s">
        <v>192</v>
      </c>
      <c r="C5" s="72" t="s">
        <v>280</v>
      </c>
      <c r="D5" s="155" t="s">
        <v>193</v>
      </c>
      <c r="E5" s="155" t="s">
        <v>194</v>
      </c>
      <c r="F5" s="155" t="s">
        <v>281</v>
      </c>
      <c r="G5" s="155" t="s">
        <v>282</v>
      </c>
      <c r="H5" s="16" t="s">
        <v>60</v>
      </c>
      <c r="I5" s="14" t="s">
        <v>381</v>
      </c>
      <c r="J5" s="75"/>
      <c r="K5" s="15"/>
    </row>
    <row customHeight="1" ht="18.75">
      <c r="A6" s="138"/>
      <c r="B6" s="138"/>
      <c r="C6" s="138"/>
      <c r="D6" s="156"/>
      <c r="E6" s="156"/>
      <c r="F6" s="156"/>
      <c r="G6" s="156"/>
      <c r="H6" s="140"/>
      <c r="I6" s="155" t="s">
        <v>63</v>
      </c>
      <c r="J6" s="155" t="s">
        <v>64</v>
      </c>
      <c r="K6" s="155" t="s">
        <v>65</v>
      </c>
    </row>
    <row customHeight="1" ht="18.75">
      <c r="A7" s="124"/>
      <c r="B7" s="124"/>
      <c r="C7" s="124"/>
      <c r="D7" s="76"/>
      <c r="E7" s="76"/>
      <c r="F7" s="76"/>
      <c r="G7" s="76"/>
      <c r="H7" s="18"/>
      <c r="I7" s="76" t="s">
        <v>62</v>
      </c>
      <c r="J7" s="76"/>
      <c r="K7" s="76"/>
    </row>
    <row customHeight="1" ht="18.75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231">
        <v>10</v>
      </c>
      <c r="K8" s="231">
        <v>11</v>
      </c>
    </row>
    <row customHeight="1" ht="18.75">
      <c r="A9" s="112"/>
      <c r="B9" s="145"/>
      <c r="C9" s="112"/>
      <c r="D9" s="112"/>
      <c r="E9" s="112"/>
      <c r="F9" s="112"/>
      <c r="G9" s="112"/>
      <c r="H9" s="20"/>
      <c r="I9" s="20"/>
      <c r="J9" s="20"/>
      <c r="K9" s="20"/>
    </row>
    <row customHeight="1" ht="18.75">
      <c r="A10" s="145"/>
      <c r="B10" s="145"/>
      <c r="C10" s="145"/>
      <c r="D10" s="145"/>
      <c r="E10" s="145"/>
      <c r="F10" s="145"/>
      <c r="G10" s="145"/>
      <c r="H10" s="20"/>
      <c r="I10" s="20"/>
      <c r="J10" s="20"/>
      <c r="K10" s="20"/>
    </row>
    <row customHeight="1" ht="18.75">
      <c r="A11" s="147" t="s">
        <v>124</v>
      </c>
      <c r="B11" s="161"/>
      <c r="C11" s="161"/>
      <c r="D11" s="161"/>
      <c r="E11" s="161"/>
      <c r="F11" s="161"/>
      <c r="G11" s="162"/>
      <c r="H11" s="20"/>
      <c r="I11" s="20"/>
      <c r="J11" s="20"/>
      <c r="K11" s="20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34F8CA-B5B8-F317-0A4E-E80275E573B8}" mc:Ignorable="x14ac xr xr2 xr3">
  <sheetPr>
    <outlinePr summaryRight="0" summaryBelow="0"/>
    <pageSetUpPr fitToPage="1"/>
  </sheetPr>
  <dimension ref="A1:G13"/>
  <sheetViews>
    <sheetView topLeftCell="C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9.421875" customWidth="1"/>
    <col min="2" max="2" width="23.140625" customWidth="1"/>
    <col min="3" max="3" width="31.57421875" customWidth="1"/>
    <col min="4" max="4" width="20.42187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5">
      <c r="A2" s="63"/>
      <c r="B2" s="63"/>
      <c r="C2" s="63"/>
      <c r="D2" s="151"/>
      <c r="E2" s="150"/>
      <c r="F2" s="150"/>
      <c r="G2" s="230" t="s">
        <v>382</v>
      </c>
    </row>
    <row customHeight="1" ht="36.75">
      <c r="A3" s="65" t="str">
        <f>"2025"&amp;"年部门项目中期规划预算表"</f>
        <v>2025年部门项目中期规划预算表</v>
      </c>
      <c r="B3" s="134"/>
      <c r="C3" s="134"/>
      <c r="D3" s="134"/>
      <c r="E3" s="134"/>
      <c r="F3" s="134"/>
      <c r="G3" s="134"/>
    </row>
    <row customHeight="1" ht="18.75">
      <c r="A4" s="89" t="str">
        <f>"单位名称："&amp;"中国共产党云县委员会党校"</f>
        <v>单位名称：中国共产党云县委员会党校</v>
      </c>
      <c r="B4" s="153"/>
      <c r="C4" s="153"/>
      <c r="D4" s="153"/>
      <c r="E4" s="154"/>
      <c r="F4" s="154"/>
      <c r="G4" s="230" t="s">
        <v>176</v>
      </c>
    </row>
    <row customHeight="1" ht="18.75">
      <c r="A5" s="72" t="s">
        <v>280</v>
      </c>
      <c r="B5" s="72" t="s">
        <v>279</v>
      </c>
      <c r="C5" s="72" t="s">
        <v>192</v>
      </c>
      <c r="D5" s="155" t="s">
        <v>384</v>
      </c>
      <c r="E5" s="14" t="s">
        <v>63</v>
      </c>
      <c r="F5" s="75"/>
      <c r="G5" s="15"/>
    </row>
    <row customHeight="1" ht="18.75">
      <c r="A6" s="138"/>
      <c r="B6" s="138"/>
      <c r="C6" s="138"/>
      <c r="D6" s="156"/>
      <c r="E6" s="232" t="str">
        <f>"2025"&amp;"年"</f>
        <v>2025年</v>
      </c>
      <c r="F6" s="232" t="str">
        <f>"2025"+1&amp;"年"</f>
        <v>2026年</v>
      </c>
      <c r="G6" s="233" t="str">
        <f>"2025"+2&amp;"年"</f>
        <v>2027年</v>
      </c>
    </row>
    <row customHeight="1" ht="18.75">
      <c r="A7" s="124"/>
      <c r="B7" s="124"/>
      <c r="C7" s="124"/>
      <c r="D7" s="76"/>
      <c r="E7" s="124" t="s">
        <v>62</v>
      </c>
      <c r="F7" s="124"/>
      <c r="G7" s="76"/>
    </row>
    <row customHeight="1" ht="18.75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231">
        <v>7</v>
      </c>
    </row>
    <row customHeight="1" ht="18.75">
      <c r="A9" s="145" t="s">
        <v>75</v>
      </c>
      <c r="B9" s="92"/>
      <c r="C9" s="92"/>
      <c r="D9" s="145"/>
      <c r="E9" s="20">
        <v>250000</v>
      </c>
      <c r="F9" s="20"/>
      <c r="G9" s="20"/>
    </row>
    <row customHeight="1" ht="18.75">
      <c r="A10" s="234" t="s">
        <v>75</v>
      </c>
      <c r="B10" s="145"/>
      <c r="C10" s="145"/>
      <c r="D10" s="145"/>
      <c r="E10" s="20">
        <v>250000</v>
      </c>
      <c r="F10" s="20"/>
      <c r="G10" s="20"/>
    </row>
    <row customHeight="1" ht="18.75">
      <c r="A11" s="146"/>
      <c r="B11" s="145" t="s">
        <v>388</v>
      </c>
      <c r="C11" s="145" t="s">
        <v>288</v>
      </c>
      <c r="D11" s="145" t="s">
        <v>389</v>
      </c>
      <c r="E11" s="20">
        <v>50000</v>
      </c>
      <c r="F11" s="20"/>
      <c r="G11" s="20"/>
    </row>
    <row customHeight="1" ht="18.75">
      <c r="A12" s="146"/>
      <c r="B12" s="145" t="s">
        <v>388</v>
      </c>
      <c r="C12" s="145" t="s">
        <v>285</v>
      </c>
      <c r="D12" s="145" t="s">
        <v>389</v>
      </c>
      <c r="E12" s="20">
        <v>200000</v>
      </c>
      <c r="F12" s="20"/>
      <c r="G12" s="20"/>
    </row>
    <row customHeight="1" ht="18.75">
      <c r="A13" s="227" t="s">
        <v>60</v>
      </c>
      <c r="B13" s="235" t="s">
        <v>390</v>
      </c>
      <c r="C13" s="235"/>
      <c r="D13" s="236"/>
      <c r="E13" s="20">
        <v>250000</v>
      </c>
      <c r="F13" s="20"/>
      <c r="G13" s="20"/>
    </row>
  </sheetData>
  <mergeCells count="11">
    <mergeCell ref="G6:G7"/>
    <mergeCell ref="D5:D7"/>
    <mergeCell ref="A3:G3"/>
    <mergeCell ref="A4:D4"/>
    <mergeCell ref="E5:G5"/>
    <mergeCell ref="F6:F7"/>
    <mergeCell ref="A13:D13"/>
    <mergeCell ref="B5:B7"/>
    <mergeCell ref="C5:C7"/>
    <mergeCell ref="A5:A7"/>
    <mergeCell ref="E6:E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