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90" windowHeight="8055"/>
  </bookViews>
  <sheets>
    <sheet name="附件3" sheetId="1" r:id="rId1"/>
  </sheets>
  <definedNames>
    <definedName name="_xlnm._FilterDatabase" localSheetId="0" hidden="1">附件3!$A$7:$HR$136</definedName>
    <definedName name="_xlnm.Print_Area" localSheetId="0">附件3!$A$1:$J$136</definedName>
    <definedName name="_xlnm.Print_Titles" localSheetId="0">附件3!$2:$6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<sst xmlns="http://schemas.openxmlformats.org/spreadsheetml/2006/main" count="754" uniqueCount="376">
  <si>
    <t>附件：</t>
  </si>
  <si>
    <t>云县2020年统筹整合使用财政涉农资金项目计划完成情况表（1-10 月）</t>
  </si>
  <si>
    <t>序号</t>
  </si>
  <si>
    <t>项目类别
和项目名称</t>
  </si>
  <si>
    <t>项目建设地点</t>
  </si>
  <si>
    <t>项目建设内容（详细填列工程量化指标）</t>
  </si>
  <si>
    <t>整合财政涉农资金投入情况（万元）</t>
  </si>
  <si>
    <t>项目建设情况</t>
  </si>
  <si>
    <t>项目实施部门</t>
  </si>
  <si>
    <t>行业主管部门</t>
  </si>
  <si>
    <t>备注</t>
  </si>
  <si>
    <t>乡镇</t>
  </si>
  <si>
    <t>行政村</t>
  </si>
  <si>
    <t>合计</t>
  </si>
  <si>
    <t>一、农村基础设施</t>
  </si>
  <si>
    <t>—</t>
  </si>
  <si>
    <t>（一）交通</t>
  </si>
  <si>
    <t>1.村组公路提质保通工程</t>
  </si>
  <si>
    <t>12乡镇</t>
  </si>
  <si>
    <t>村组公路提质保通工程1350公里</t>
  </si>
  <si>
    <t>完工</t>
  </si>
  <si>
    <t>云县交通运输局</t>
  </si>
  <si>
    <t>2.村组公路硬化建设</t>
  </si>
  <si>
    <t>云县直过民族村组公路通硬化道路项目</t>
  </si>
  <si>
    <t>后箐乡、爱华镇、忙怀乡</t>
  </si>
  <si>
    <t>18.43公里路基路面改造，其中：后箐乡菠萝公路12公里，整合资金355万元；爱华镇昔汉至下帮五公路5.1公里，整合资金100万元；忙怀乡丙茂村池水箐村组公路1.33公里，整合资金70万元</t>
  </si>
  <si>
    <t>爱华镇刘家箐村组公路硬化建设</t>
  </si>
  <si>
    <t>爱华镇</t>
  </si>
  <si>
    <t>刘家箐村</t>
  </si>
  <si>
    <t>3.5米宽C30混凝土浇筑3.6公里及排水、挡墙、涵管等附属工程，每公里补助60万元</t>
  </si>
  <si>
    <t>爱华镇人民政府</t>
  </si>
  <si>
    <t>云县晓街乡晓街村道路硬化工程</t>
  </si>
  <si>
    <t>晓街乡</t>
  </si>
  <si>
    <t>晓街村</t>
  </si>
  <si>
    <t>新建路面宽3.5米厚15厘米C30混凝土路面公路1条6公里，配套建设排水边沟、挡墙等附属设施。</t>
  </si>
  <si>
    <t>晓街乡人民政府</t>
  </si>
  <si>
    <t>云县发展和改革局</t>
  </si>
  <si>
    <t>云县爱华镇长坡岭村道路硬化工程（一期）</t>
  </si>
  <si>
    <t>长坡岭村</t>
  </si>
  <si>
    <t>新建路面宽3.5米厚15厘米C30混凝土路面公路1条3公里，配套建设排水边沟、挡墙等附属设施。</t>
  </si>
  <si>
    <t>云县大寨镇大寨村道路硬化工程</t>
  </si>
  <si>
    <t>大寨镇</t>
  </si>
  <si>
    <t>大寨村</t>
  </si>
  <si>
    <t>新建路面宽3.5米厚15厘米C30混凝土路面公路1条2.5公里，配套建设排水边沟、挡墙等附属设施。</t>
  </si>
  <si>
    <t>大寨镇人民政府</t>
  </si>
  <si>
    <t>云县茂兰镇拔还河村道路硬化工程</t>
  </si>
  <si>
    <t>茂兰镇</t>
  </si>
  <si>
    <t>拔还河村</t>
  </si>
  <si>
    <t>新建路面宽3.5米厚15厘米C30混凝土路面公路1条4.2公里，配套建设排水边沟、挡墙等附属设施。</t>
  </si>
  <si>
    <t>茂兰镇人民政府</t>
  </si>
  <si>
    <t>云县长坡岭村老街道路硬化建设项目（二期）</t>
  </si>
  <si>
    <t>道路硬化2公里，配套建设路基、排水等附属工程。</t>
  </si>
  <si>
    <t>大寨镇龙塘村道路硬化工程</t>
  </si>
  <si>
    <t>龙塘村</t>
  </si>
  <si>
    <t>（二）水利</t>
  </si>
  <si>
    <t>1.水库除险加固工程</t>
  </si>
  <si>
    <t>1.1绿荫塘水库除险加固工程</t>
  </si>
  <si>
    <t>土方开挖8600方，坝体培厚13000方、闸门更换1道、增设观测设施17座。</t>
  </si>
  <si>
    <t>2020年1月至12月</t>
  </si>
  <si>
    <t>水务局</t>
  </si>
  <si>
    <t>1.2长浪坝等30个小型水库维修养护</t>
  </si>
  <si>
    <t>29座水库主体工程及闸门启闭设备维护、机电设备进行维修养护。12座水库白蚁防治</t>
  </si>
  <si>
    <t>1.3田心、绿荫塘、刺坝林、平河等小型水库节水计量建设</t>
  </si>
  <si>
    <t>爱华、涌宝、后箐</t>
  </si>
  <si>
    <t>安装5套计量设施及相关配套设备</t>
  </si>
  <si>
    <t>2.农业灌溉设施建设</t>
  </si>
  <si>
    <t>云县大寨镇团结大沟修复工程</t>
  </si>
  <si>
    <t>大寨镇、大朝山西镇</t>
  </si>
  <si>
    <t>团结村、文物村</t>
  </si>
  <si>
    <t>新建取水坝一座，渠道建设5.331公里，盖板1公里，浆砌石挡墙300米，建设渡槽1座，背水桥5座，分水口7座，交通桥2座，人行桥5座，农机桥2座，踏步7座</t>
  </si>
  <si>
    <t>农业农村局</t>
  </si>
  <si>
    <t>茶房乡水利灌溉工程建设项目</t>
  </si>
  <si>
    <t>茶房乡</t>
  </si>
  <si>
    <t>文乃、大垭口、大河边</t>
  </si>
  <si>
    <t>重点用于灌溉与排水工程、田间机耕路等建设，改善灌溉面积2300亩。</t>
  </si>
  <si>
    <t>茶房乡人民政府</t>
  </si>
  <si>
    <t>（三）农危改</t>
  </si>
  <si>
    <t>云县农村危房改造</t>
  </si>
  <si>
    <t>用于2337户农房抗震改造补助</t>
  </si>
  <si>
    <t>县住建局</t>
  </si>
  <si>
    <t>忙怀农危房改造和抗震安居电力迁改资金项目</t>
  </si>
  <si>
    <t>忙怀乡</t>
  </si>
  <si>
    <t>（四）改水、改厕、垃圾处理。</t>
  </si>
  <si>
    <t>1.饮水安全巩固提升</t>
  </si>
  <si>
    <t>胜利村饮水安全巩固提升工程</t>
  </si>
  <si>
    <t>涌宝镇</t>
  </si>
  <si>
    <t>胜利村</t>
  </si>
  <si>
    <t>取水坝1座，管网16600米，水池4座。</t>
  </si>
  <si>
    <t>石龙村饮水安全巩固提升工程</t>
  </si>
  <si>
    <t>石龙村</t>
  </si>
  <si>
    <t>取水坝3座，管网10000米，水池4座。</t>
  </si>
  <si>
    <t>水平村饮水安全巩固提升工程</t>
  </si>
  <si>
    <t>水平村</t>
  </si>
  <si>
    <t>取水坝1座，管网5000米，水池2座。</t>
  </si>
  <si>
    <t>石头寨村饮水安全巩固提升工程</t>
  </si>
  <si>
    <t>石头寨村</t>
  </si>
  <si>
    <t>取水坝1座，管网20400米，水池5座。</t>
  </si>
  <si>
    <t>茶山村饮水安全巩固提升工程</t>
  </si>
  <si>
    <t>茶山村</t>
  </si>
  <si>
    <t>取水坝1座，管网5600米，水池1座。</t>
  </si>
  <si>
    <t>把等村饮水安全巩固提升工程</t>
  </si>
  <si>
    <t>栗树乡</t>
  </si>
  <si>
    <t>把等村</t>
  </si>
  <si>
    <t>取水坝1座，管网20200米，水池4座。</t>
  </si>
  <si>
    <t xml:space="preserve"> 丙必利村饮水安全巩固提升工程</t>
  </si>
  <si>
    <t>丙必利村</t>
  </si>
  <si>
    <t>管网7880米，水池1座。</t>
  </si>
  <si>
    <t>梁子村饮水安全巩固提升工程</t>
  </si>
  <si>
    <t>后箐乡</t>
  </si>
  <si>
    <t>梁子村</t>
  </si>
  <si>
    <t>取水坝1座，提灌站1座，水池1座。</t>
  </si>
  <si>
    <t>玉碗水村饮水安全巩固提升工程</t>
  </si>
  <si>
    <t>玉碗水村</t>
  </si>
  <si>
    <t>取水坝3座，管网7618米，水池4座。</t>
  </si>
  <si>
    <t>帮洪村饮水安全巩固提升工程</t>
  </si>
  <si>
    <t>幸福镇</t>
  </si>
  <si>
    <t>帮洪村</t>
  </si>
  <si>
    <t>取水坝2座，管网13100米，水池2座。</t>
  </si>
  <si>
    <t>掌龙村饮水安全巩固提升工程</t>
  </si>
  <si>
    <t>掌龙村</t>
  </si>
  <si>
    <t>取水坝1座，管网10500米，水池1座。</t>
  </si>
  <si>
    <t>幸福村饮水安全巩固提升工程</t>
  </si>
  <si>
    <t>幸福村</t>
  </si>
  <si>
    <t>管网15170米</t>
  </si>
  <si>
    <t>海东村饮水安全巩固提升工程</t>
  </si>
  <si>
    <t>海东村</t>
  </si>
  <si>
    <t>取水坝1座，管网20000米，水池1座。</t>
  </si>
  <si>
    <t>甸头山村饮水安全巩固提升工程</t>
  </si>
  <si>
    <t>甸头山村</t>
  </si>
  <si>
    <t>取水坝1座，管网22000米，水池2座。</t>
  </si>
  <si>
    <t>文雅村高山组饮水安全巩固提升工程</t>
  </si>
  <si>
    <t>文雅村</t>
  </si>
  <si>
    <t>取水坝1座，管网6000米。</t>
  </si>
  <si>
    <t>酒房村饮水安全巩固提升工程</t>
  </si>
  <si>
    <t>漫湾镇</t>
  </si>
  <si>
    <t>酒房村</t>
  </si>
  <si>
    <t>取水坝2座，管网12500米，水池3座。</t>
  </si>
  <si>
    <t>蒿子坝村饮水安全巩固提升工程</t>
  </si>
  <si>
    <t>大朝山</t>
  </si>
  <si>
    <t>蒿子坝村</t>
  </si>
  <si>
    <t>管网27700米，水池3座。</t>
  </si>
  <si>
    <t>文物村饮水安全巩固提升工程</t>
  </si>
  <si>
    <t>大朝山西镇</t>
  </si>
  <si>
    <t>文物村</t>
  </si>
  <si>
    <t>取水坝1座，管网11400米。</t>
  </si>
  <si>
    <t>昔元村饮水安全巩固提升工程</t>
  </si>
  <si>
    <t>昔元村</t>
  </si>
  <si>
    <t>取水坝2座，管网17600米，水池4座。</t>
  </si>
  <si>
    <t>慢卡村饮水安全巩固提升工程</t>
  </si>
  <si>
    <t>慢卡村</t>
  </si>
  <si>
    <t>管网10900米，水池3座。</t>
  </si>
  <si>
    <t>温速村饮水安全巩固提升工程</t>
  </si>
  <si>
    <t>温速村</t>
  </si>
  <si>
    <t>取水坝4座，管网16500米，水池10座。</t>
  </si>
  <si>
    <t>忙贵村饮水安全巩固提升工程</t>
  </si>
  <si>
    <t>忙贵村</t>
  </si>
  <si>
    <t>取水坝1座，管网15500米，水池5座。</t>
  </si>
  <si>
    <t>哨街村饮水安全巩固提升工程</t>
  </si>
  <si>
    <t>哨街村</t>
  </si>
  <si>
    <t>取水坝4座，管网29651米，水池4座。</t>
  </si>
  <si>
    <t>岭磨村村饮水安全巩固提升工程</t>
  </si>
  <si>
    <t>岭磨村</t>
  </si>
  <si>
    <t>取水坝2座，管网13100米，水池4座。</t>
  </si>
  <si>
    <t>丙令村饮水安全巩固提升工程</t>
  </si>
  <si>
    <t>丙令村</t>
  </si>
  <si>
    <t>取水坝1座，管网2600米，水池1座。</t>
  </si>
  <si>
    <t>安乐村饮水安全巩固提升工程</t>
  </si>
  <si>
    <t>安乐村</t>
  </si>
  <si>
    <t>取水坝2座，管网4100米，水池2座。</t>
  </si>
  <si>
    <t>新联村饮水安全巩固提升工程</t>
  </si>
  <si>
    <t>新联村</t>
  </si>
  <si>
    <t>取水坝1座，管网13500米，水池4座。</t>
  </si>
  <si>
    <t>毛家村社区饮水安全巩固提升工程</t>
  </si>
  <si>
    <t>毛家村</t>
  </si>
  <si>
    <t>取水坝2座，管网11000米，水池2座。</t>
  </si>
  <si>
    <t>夏家箐村饮水安全巩固提升工程</t>
  </si>
  <si>
    <t>夏家箐村</t>
  </si>
  <si>
    <t>取水坝1座，管网9250米，水池1座。</t>
  </si>
  <si>
    <t>石房村饮水安全巩固提升工程</t>
  </si>
  <si>
    <t>石房村</t>
  </si>
  <si>
    <t>取水坝1座，抽水房1间，水池2座，管网2700米。</t>
  </si>
  <si>
    <t>小忙兔村饮水安全巩固提升工程</t>
  </si>
  <si>
    <t>小忙兔村</t>
  </si>
  <si>
    <t>取水坝1座，管网6500米。</t>
  </si>
  <si>
    <t>独木村饮水安全巩固提升工程</t>
  </si>
  <si>
    <t>独木村</t>
  </si>
  <si>
    <t>取水坝1座，管网8500米，水池1座。</t>
  </si>
  <si>
    <t>南河村饮水安全巩固提升工程</t>
  </si>
  <si>
    <t>南河村</t>
  </si>
  <si>
    <t>取水坝1座，抽水房1间，水池1座，管网4800米。</t>
  </si>
  <si>
    <t>2.人居环境综合提升</t>
  </si>
  <si>
    <t>以户为单位人居环境综合整治提升项目</t>
  </si>
  <si>
    <t>人居环境综合整治提升项目15000户</t>
  </si>
  <si>
    <t>大寨平掌村人居环境整治</t>
  </si>
  <si>
    <t>3.垃圾处理</t>
  </si>
  <si>
    <t>（五）土地整治</t>
  </si>
  <si>
    <t>云县2019年度高标准农田地（糖料蔗核心基地）建设项目（一期)</t>
  </si>
  <si>
    <t>爱华镇、晓街乡、幸福镇</t>
  </si>
  <si>
    <t>永胜、快乐、、新联、团山、帮烘、勐底、红岗、邦别、灰窑、蔑笆山村等</t>
  </si>
  <si>
    <t>建设糖料蔗核心基地5.26万亩，重点用于取水坝、灌溉沟渠、机耕路及附属设施等建设。</t>
  </si>
  <si>
    <t>县农业农村局</t>
  </si>
  <si>
    <t>云县2020年度高标准农田地建设项目(一期）</t>
  </si>
  <si>
    <t>爱华镇、晓街乡</t>
  </si>
  <si>
    <t>独木、灯盏、大坟、老棚村等</t>
  </si>
  <si>
    <t>建设规模2.97万亩；重点用于灌溉与排水工程建设、田间机耕路建设、土地整治、耕地质量监测点建设等。</t>
  </si>
  <si>
    <t>云县2020年度高标准农田地建设项目(二期）</t>
  </si>
  <si>
    <t>新合、新民、新华、文丰村</t>
  </si>
  <si>
    <t>建设规模1万亩；灌溉与排水工程建设15815m；田间机耕路建设5500m (混凝土路面）；取水坝6座，涵洞1座，泄水池2座，渡槽1座，农桥2座，人行涵洞29座，挡土墙1015m,盖板300m等。</t>
  </si>
  <si>
    <t>云县淘金河小流域坡耕地水土流失综合治理工程</t>
  </si>
  <si>
    <t>新民村</t>
  </si>
  <si>
    <t>规划治理水土流失面积247.76h平方米。治理措施为梯田工程240.99h平方米；配套工程：马陆坑水源15立方米取水池1座，大丫口水源取水坝一座，500立方米蓄水池2座，200立方米蓄水池9座，100立方米蓄水池14座， 2.5立方米调压池8座，引水管道80级PE管14.3km，DN400预制涵管80m。</t>
  </si>
  <si>
    <t>县水务局</t>
  </si>
  <si>
    <t>(六）少数民族发展类项目</t>
  </si>
  <si>
    <t>栗树乡忙蚌村直过民族示范村建设</t>
  </si>
  <si>
    <t>忙蚌村</t>
  </si>
  <si>
    <t>安装路灯15盏;新村组农户人居环境整治改善，入户道路硬化0.8公里，新建冲水式公厕1座;新建垃圾池 1 座;建设排污管道 300 米.</t>
  </si>
  <si>
    <t>栗树乡人民政府</t>
  </si>
  <si>
    <t>云县民族宗教事务局</t>
  </si>
  <si>
    <t>晓街乡快乐村直过民族示范村建设</t>
  </si>
  <si>
    <t>快乐村</t>
  </si>
  <si>
    <t>道路硬化525米;新建垃圾池1座;农村人居环境整治改善1项;安装太阳能路灯 45盏.</t>
  </si>
  <si>
    <t>栗树乡栗树村民族团结进步示范村建设</t>
  </si>
  <si>
    <t>栗树村</t>
  </si>
  <si>
    <t>安装路灯30盏;人居环境整治改善民房改造人居环境整治改善墙体改造;新建垃圾池 9 座;建设排污管道 700 米。</t>
  </si>
  <si>
    <t>大寨镇民族团结进步示范镇建设</t>
  </si>
  <si>
    <t>道路硬化175米及排水管网、排水沟等附属工程;人行道青石板建设1000平方米及路缘石安砌、下水道井盖等附属工程建设;1250立方米挡墙
建设，污水处理设施及附属工程1件；购置 100-240 升塑料垃圾桶 200 个，建设 2 个垃圾中转站，补助资金 10 万元；安装路灯 71 盏;农村人居环境整治改善1件。</t>
  </si>
  <si>
    <t>爱华镇石房村民族团结进步示范村建设</t>
  </si>
  <si>
    <t>道路硬化0.4公里；建设排水沟渠 0.35 公里；安装太阳能路灯 98 盏；新建垃圾焚烧池5座，农村人居环境整治改善1件。</t>
  </si>
  <si>
    <t>（七）其他（巩固提升等）</t>
  </si>
  <si>
    <t>1.脱贫攻坚基础设施建设</t>
  </si>
  <si>
    <t>爱华镇长坡岭老祁山自然村脱贫攻坚农村基础设施建设项目</t>
  </si>
  <si>
    <t>长坡岭老祁山</t>
  </si>
  <si>
    <t>排水工程：混凝土排水沟431.41m³、模板2625.84㎡；附属工程：30m³化粪池1座、5蹲坑卫生间一间、5m³垃圾池1座；道路工程：土夹石垫层7427.18㎡、道路硬化7427.18㎡、路基换填694.99m³、模板753.28㎡；挡土墙工程：土石方开挖3480.33m³、挡土墙3845.11m³、勾缝抹面2107.19㎡；</t>
  </si>
  <si>
    <t>县城乡投</t>
  </si>
  <si>
    <t xml:space="preserve"> 县扶贫办</t>
  </si>
  <si>
    <t>晓街乡万佑村万佑自然村脱贫攻坚农村基础设施建设项目</t>
  </si>
  <si>
    <t>万佑</t>
  </si>
  <si>
    <t>场地平整：土石方开挖7683.02m³、回填165293、93m³；砌筑工程：土方开挖4137.32m³、浆砌石挡墙6024.08m³、土石方回填3638.71、脚手架2495.76㎡；道路工程：道路硬化1575㎡、级配碎石1575㎡、涵管：DN1000混凝土管76m、DN600混凝土管98m;附属工程：垃圾池1个、卫生间1间；路灯18盏。</t>
  </si>
  <si>
    <t>晓街乡慢笼村芭蕉林自然村脱贫攻坚农村基础设施建设项目</t>
  </si>
  <si>
    <t>慢笼芭蕉林</t>
  </si>
  <si>
    <t>场地平整：土石方开挖41098.9m³、回填17707.13m³、弃方外运23391.77；砌筑工程：挡墙基坑土方开挖2970.15m³、浆砌石挡墙1395m³、土石方回填700m³、模板1070㎡；道路工程：道路硬化2719㎡、土夹石垫层2719㎡、涵管：DN1000混凝土管76m、DN600混凝土管98m;附属工程：垃圾池11个、水池1座、卫生间1间；路灯6盏。</t>
  </si>
  <si>
    <t>晓街乡老许村脱贫攻坚农村基础设施建设项目</t>
  </si>
  <si>
    <t>老许</t>
  </si>
  <si>
    <t>道路硬化3251.19㎡、土方开挖38880.99m³、混凝土排水沟143.4㎡、DN300混凝土管8m、DN500混凝土管12m、挡土墙894.71m³、HRB400钢筋用量1.032T、5m³垃圾池4座。</t>
  </si>
  <si>
    <t>茂兰镇忙卓村邑里自然村脱贫攻坚农村基础设施建设项目</t>
  </si>
  <si>
    <t>忙卓邑里</t>
  </si>
  <si>
    <t>道路工程：道路硬化14120㎡、砂石垫层5621.56㎡、道路模板4066.52㎡；水沟混凝土沟310.49m³、模板1990.4㎡；挡墙工程：土方开挖4263.387m³、浆砌石砌筑3041.652m³土方回填2451.677m³、勾缝抹面1376.52㎡；涵管：DN40072m、DN600204m、DN100077m；附属工程：厕所一间。</t>
  </si>
  <si>
    <t>漫湾镇核桃林村脱贫攻坚农村基础设施建设项目</t>
  </si>
  <si>
    <t>核桃林</t>
  </si>
  <si>
    <t>道路工程：挖土方952m³、土夹石垫层3626.55㎡、路面硬化3626.55㎡、模板373.02㎡、内径80㎝管涵42m、垃圾池2个、路灯20盏、边沟：板瓦沟240m、单面沟168m；厕所1间。</t>
  </si>
  <si>
    <t>后箐乡忙弄村脱贫攻坚农村基础设施建设项目</t>
  </si>
  <si>
    <t>忙弄</t>
  </si>
  <si>
    <t>道路工程：土夹石垫层680.92m³、碎石垫层453.95m³、路面硬化4701.07㎡；边沟：混凝土三面沟32m、L型边沟154m、板瓦沟672m；DN300混凝土管70m；毛石挡土墙986.33m³、防撞墩17、路灯15</t>
  </si>
  <si>
    <t>后箐乡玉碗水村脱贫攻坚农村基础设施建设项目</t>
  </si>
  <si>
    <t>玉碗水</t>
  </si>
  <si>
    <t>道路工程：土夹石垫层786m³、砂砾石换填925m³、路面硬化3604.17㎡、路基开挖1435.72m³；DN300混凝土涵管134m、DN400混凝土管6m；混凝土排水沟286.3m、沉沙井5座、垃圾池2座、厕所1间、路灯20盏。</t>
  </si>
  <si>
    <t>栗树乡大田山村脱贫攻坚农村基础设施建设项目</t>
  </si>
  <si>
    <t>大田山</t>
  </si>
  <si>
    <t>道路工程：村内道路开挖5.1㎞、路面硬化6392.61㎡、土夹石垫层1211㎡；土方开挖4512m³；混凝土排水沟402m、砖砌排水沟60m、DN800混凝土管52m、DN500混凝土管83m、混凝土挡土墙201m³；钢筋盖板4256.52kg.</t>
  </si>
  <si>
    <t>栗树乡大村脱贫攻坚农村基础设施建设项目</t>
  </si>
  <si>
    <t>大村</t>
  </si>
  <si>
    <t>道路工程：砂石换填735m³、道路加宽土方4813.25m³、路面硬化7083㎡、塌方土方4556m³；混凝土排水沟60m、DN500混凝土管68m、DN800管20m、DN1000混凝土管12m；毛石挡土墙754m³、混凝土挡土墙425m³、路灯15盏。</t>
  </si>
  <si>
    <t>栗树乡慢郎脱贫攻坚农村基础设施建设项目</t>
  </si>
  <si>
    <t>慢郎</t>
  </si>
  <si>
    <t>道路工程：土夹石垫层976㎡、路面硬化1848.6㎡；附属工程：厕所1间、垃圾池1个、路灯21盏。</t>
  </si>
  <si>
    <t>爱华镇大邦卡村脱贫攻坚农村基础设施建设项目</t>
  </si>
  <si>
    <t>大邦卡</t>
  </si>
  <si>
    <t>道路工程：路基调型4951.56㎡、土石方开挖1540.57m³、沟槽开挖1478.52m³、土石方回填1041.91m³、20CM碎石土填料4776.66㎡、18CM厚混凝土路面4951.56㎡；挡土墙工程：土石方开挖957.74m³、M7.5浆砌石1446.57m³、砂浆勾缝抹面492.98㎡、C20埋石混凝土48.21m³、M7.5砖砌体4.2m³、墙面一般抹灰42㎡；涵管、盖板沟等：DN300涵管、DN400涵管6m、盖沟板6.37㎡。</t>
  </si>
  <si>
    <t>大寨镇官房村黄家地脱贫攻坚农村基础设施建设项目</t>
  </si>
  <si>
    <t>官房村</t>
  </si>
  <si>
    <t>砌筑工程：砖砌入户井11座，混凝土挡墙305.6m³，现浇构件钢筋3.37t；土石方工程：挖沟槽土方434.83m³，挖一般土方637.53m³，墙背回填235.11m³，管道回填232.98m³；挖管道沟槽土方232.98m³；道路工程：碎石垫层2241.41㎡；C30水泥混凝土2241.41㎡，原土碾压392.97㎡，人行道块料铺设392.97㎡，人行道透水混凝土392.97㎡；管网工程：C20混凝土边沟193.52m³，现浇构件钢筋2.076t，DN400塑料管153.41m，DN300塑料管131.82m，50m³钢筋混凝土给水池1座，24m³小型污水收集池1座，路缘3.74m³，6个蹲坑砖混结构厕所1座，5m³砖砌垃圾池1个，一般路灯25套，雨水箅子9块。</t>
  </si>
  <si>
    <t>栗树乡把等村良子组脱贫攻坚农村基础设施建设项目</t>
  </si>
  <si>
    <t>砌筑工程：石挡土墙3135.23m³，砌筑井13座，回填方1642.81m³，挖沟槽土方3246.25m³，墙面勾缝1502.8㎡，挡墙顶水泥砂浆面层349.2㎡；土石方工程：挖一般土方1189.14m³；道路工程：碎石1992.98㎡，碎石土填料1992.98㎡，水泥混凝土1992.98㎡，人行道小块砖铺设158.15㎡，原土碾压158.15㎡，人行道透水砖水泥混凝土158.15㎡，砂砾石158.15m㎡，水泥混凝土刻纹1992.98㎡；管网工程：DN400塑料双壁波纹管431.4m，DN300塑料双壁波纹管16.8m，管道沟槽土方回填399.99m³，管道沟槽开挖土方399.99m³，C20混凝土方沟826.5m；厕所、垃圾池等其他工程：10个蹲坑水冲式厕所1座。一般路灯13套。垃圾池5座。砖砌化粪池2座。毛石垫路451.2㎡、砂砾石102㎡，室外地坪102㎡，10m³内外水泥砂浆抹灰，墙面喷刷涂料952.75㎡，防水层拆除168.75㎡，屋面卷材防水168.75㎡，钢筋网片23.763t，现浇构件钢筋3.381t、矩形梁22.8m,混凝土路缘7.6m³,边坡治理等。</t>
  </si>
  <si>
    <t>2.脱贫攻坚巩固提升示范村项目</t>
  </si>
  <si>
    <t>以户为单位脱贫攻坚巩固提升项目</t>
  </si>
  <si>
    <t>以户为单位脱贫攻坚巩固提升建设15575户</t>
  </si>
  <si>
    <t>二、农业生产发展</t>
  </si>
  <si>
    <t>（一）农、牧、渔</t>
  </si>
  <si>
    <t>1.种植业</t>
  </si>
  <si>
    <t>1.1烤烟种植及相关物资补助</t>
  </si>
  <si>
    <t>种烟乡镇</t>
  </si>
  <si>
    <t>建设烟叶及冬季农业开发3.2万亩，用于燃烧机，生物质燃料等相关生产物资补助。</t>
  </si>
  <si>
    <t>云县地方产业发展服务中心</t>
  </si>
  <si>
    <t>1.2甘蔗绿色高产高效创建项目（爱华、茂兰、晓街、幸福、忙怀）</t>
  </si>
  <si>
    <t>幸福镇、茂兰镇、爱华镇、晓街乡、忙怀乡</t>
  </si>
  <si>
    <t>甘蔗绿色高产高效创建新植1.9万亩，宿根盖膜2.2万亩。</t>
  </si>
  <si>
    <t>1.5漫湾昔宜村柑橘、晚熟芒果等优质水果种植示范园建设</t>
  </si>
  <si>
    <t>昔宜村</t>
  </si>
  <si>
    <t>以“双绑定”+村集体经济模式建设以柑橘、晚熟芒果等优质水果观光、采摘、体验示范园1个，计划种植漫湾柑橘、晚熟芒果等优质水果500亩，配套水果采摘体验区、灌溉设施、观光体验生产道路等设施建设</t>
  </si>
  <si>
    <t>漫湾镇人民政府</t>
  </si>
  <si>
    <t>扶贫办</t>
  </si>
  <si>
    <t>云县2020年化肥减量增效试点县</t>
  </si>
  <si>
    <t>爱华镇、茶房乡、幸福镇</t>
  </si>
  <si>
    <t>水磨村、德胜村、永胜村、慢蔗村、桥街村</t>
  </si>
  <si>
    <t>6000亩甘蔗和4000亩冬马铃薯化肥减量增效示范。</t>
  </si>
  <si>
    <t>2.畜牧业</t>
  </si>
  <si>
    <t>云县2020年生猪规模化养殖场(种猪场）建设项目</t>
  </si>
  <si>
    <t>大树村</t>
  </si>
  <si>
    <t>建设洗消中心2座，猪转台2座、中转料塔2个，人员更衣淋浴消毒间100平方米，围栏5000米，消毒池400立方米；粪污收集池2000立方米、运输车辆2张、粪污处设备2套；自动化通风系统8套；自动化温控设备8套；自动化饮水8套、自动投料系统8套等</t>
  </si>
  <si>
    <t>3.创新产业发展模式</t>
  </si>
  <si>
    <t>菠萝村粮油加工仓储建设项目</t>
  </si>
  <si>
    <t>菠萝村</t>
  </si>
  <si>
    <t>以集体经济模式建设总规划占地面积1156㎡粮食仓库1个。总建筑面积501平方米，其中：除尘房建设96㎡，粮食储备仓库405㎡。项目建成后可仓储粮食1000吨。</t>
  </si>
  <si>
    <t>发改局</t>
  </si>
  <si>
    <t>（二）林业产业</t>
  </si>
  <si>
    <t>2020年度中央森林生态效益补偿</t>
  </si>
  <si>
    <t>森林生态效益补偿45000亩</t>
  </si>
  <si>
    <t>县林业和草原局</t>
  </si>
  <si>
    <t>（三）旅游业（主要包括A级以上旅游景区基础设施、公共服务设施及带动农民脱贫致富的旅游项目，以及旅游厕所）</t>
  </si>
  <si>
    <t>1幸福镇脱贫攻坚巩固提升旅游扶贫项目</t>
  </si>
  <si>
    <t>忙蛾村地热谷片区、幸福村大热水片区</t>
  </si>
  <si>
    <t>忙蛾村地热谷片区、幸福村大热水片区乡村旅游综合开发建设。其中：忙蛾村地热谷片区（791.43万元）：羊耿路-地热谷人行桥梁建设1座、村容村貌等农村人居环境综合整治、地热资源开发、现有经营场所环境质量提升奖补1个、民宿改造1个、旅游停车场1个和旅游厕所1个等建设；幸福村大热水片区（500万元）。村容村貌等农村人居环境综合整治、地热资源开发、现有经营场所环境质量提升奖补1个、民宿改造、旅游停车场1个和旅游厕所1个等建设。</t>
  </si>
  <si>
    <t>2.爱华镇垭口田村街子自然村脱贫攻坚巩固旅游扶贫项目</t>
  </si>
  <si>
    <t>垭口田街子自然村</t>
  </si>
  <si>
    <t>旅游厕所1个、旅游停车场1个、老旧房屋改造提升20户、河道及雨污整治、电网和光缆入地改造、特色农产品和旅游工艺产品销售集贸市场（精品一条街）1个等乡村旅游综合开发建设。</t>
  </si>
  <si>
    <t>3.茂兰镇安乐村安乐塘自然村脱贫攻坚巩固提升（生态农业园）旅游扶贫项目</t>
  </si>
  <si>
    <t>安乐村安乐塘自然村</t>
  </si>
  <si>
    <t>甜杏、桃李、柿子等可采可观的优质水果种植300亩，套种食用玫瑰等花卉，配套水利灌溉和产业旅游基础设施；茶马古道、锁水阁、古树等古物古建筑修缮和保护、河道及雨污整治等；凤凰火、本地樱花、攀枝花茶等以本地现有特色树种的增花增绿等生态农业园建设。</t>
  </si>
  <si>
    <t>4.大朝山西镇文物村桥头自然村脱贫攻坚巩固提升旅游扶贫项目</t>
  </si>
  <si>
    <t>文物村桥头自然村</t>
  </si>
  <si>
    <t>旅游厕所1个、旅游停车场1个、古桥修复1座、人行步道、老水车等旅游基础设施建设；雨污整治、分类收集式+民族特色垃圾桶安装等建设；优质水稻、油菜、花卉等特色农业种植等乡村旅游综合开发建设。</t>
  </si>
  <si>
    <t>（四）扶贫小额信贷</t>
  </si>
  <si>
    <t>返乡农民工创业扶持贷款贴息项目</t>
  </si>
  <si>
    <t>涉及的村（社区）</t>
  </si>
  <si>
    <t>12乡镇2019年10月1日后从县外返乡的云县籍农民工，发展种养殖业、加工业、经营流通业等产业创业扶持贷款贴息，共发放贷款1320户10260万元。</t>
  </si>
  <si>
    <t>人社局</t>
  </si>
  <si>
    <t>（五）农业技能培训</t>
  </si>
  <si>
    <t>（六）村集体经济</t>
  </si>
  <si>
    <t>爱华镇村级集体经济项目</t>
  </si>
  <si>
    <t>勐勐、刘家箐、忙回、河湾、德胜、夏家箐、水磨、丙山、头道水9个村</t>
  </si>
  <si>
    <t>爱华镇勐勐、刘家箐、忙回、河湾、德胜、夏家箐、水磨、丙山、头道水9个村发展壮大村级集体经济（购置商铺360平方米）项目</t>
  </si>
  <si>
    <t>县农业农村局、爱华镇人民政府</t>
  </si>
  <si>
    <t>组织部</t>
  </si>
  <si>
    <t>茂兰镇村级集体经济项目</t>
  </si>
  <si>
    <t>茂兰、哨街、拔还河、温平、丙令、旧村、净石、马泗8个村</t>
  </si>
  <si>
    <t>茂兰镇茂兰、哨街、拔还河、温平、丙令、旧村、净石、马泗8个村发展壮大村级集体经济（购置商铺40平方米）项目</t>
  </si>
  <si>
    <t>县农业农村局、茂兰镇人民政府</t>
  </si>
  <si>
    <t>忙怀乡邦六村级集体经济项目</t>
  </si>
  <si>
    <t>邦六村</t>
  </si>
  <si>
    <t>忙怀乡邦六村发展壮大村级集体经济（购置商铺40平方米）项目</t>
  </si>
  <si>
    <t>县农业农村局、忙怀乡人民政府</t>
  </si>
  <si>
    <t>漫湾镇漫湾村村级集体经济项目</t>
  </si>
  <si>
    <t>新村村</t>
  </si>
  <si>
    <t>漫湾镇新村发展壮大村级集体经济（购买商铺40平方米）项目</t>
  </si>
  <si>
    <t>县农业农村局、漫湾镇人民政府</t>
  </si>
  <si>
    <t>后箐乡忙亚村扶持壮大村级集体经济项目</t>
  </si>
  <si>
    <t>忙亚村</t>
  </si>
  <si>
    <t>后箐乡忙亚村发展壮大村级集体经济（购买商铺40平方米）项目</t>
  </si>
  <si>
    <t>县农业农村局、后箐乡人民政府</t>
  </si>
  <si>
    <t>茶房乡甸头山村扶持壮大村级集体经济项目</t>
  </si>
  <si>
    <t>茶房乡甸头山村发展壮大村级集体经济（购买商铺40平方米）项目</t>
  </si>
  <si>
    <t>县农业农村局、茶房乡人民政府</t>
  </si>
  <si>
    <t>大寨镇新村扶持壮大村级集体经济项目</t>
  </si>
  <si>
    <t>大寨镇新民村发展壮大村级集体经济（购买商铺40平方米）项目</t>
  </si>
  <si>
    <t>县农业农村局、大寨镇人民政府</t>
  </si>
  <si>
    <t>晓街乡晓街村扶持壮大村级集体经济项目</t>
  </si>
  <si>
    <t>晓街乡晓街村发展壮大村级集体经济（购买商铺40平方米）项目</t>
  </si>
  <si>
    <t>县农业农村局、晓街乡人民政府</t>
  </si>
  <si>
    <t>幸福镇扶持壮大村级集体经济项目</t>
  </si>
  <si>
    <t xml:space="preserve">邦洪村、哨山村、忙峨村、海东村、控抗村、掌龙村、邦挖村7个村
</t>
  </si>
  <si>
    <t>邦洪村、哨山村、忙峨村、海东村、控抗村、掌龙村、邦挖村、7个村发展壮大村级集体经济（购置商铺）项目</t>
  </si>
  <si>
    <t>县农业农村局、幸福镇人民政府</t>
  </si>
  <si>
    <t>漫湾镇漫湾村、慢光村扶持壮大村级集体经济项目</t>
  </si>
  <si>
    <t>漫湾村、慢光村</t>
  </si>
  <si>
    <t>建设漫湾镇漫湾村核桃初加工厂1个和慢光村茶叶初制所1个</t>
  </si>
  <si>
    <t>（七）其他</t>
  </si>
  <si>
    <t>就业扶贫项目</t>
  </si>
  <si>
    <t>住建局</t>
  </si>
  <si>
    <t>交通局</t>
  </si>
  <si>
    <t>三、其他（仅填雨露计划项目，项目管理费跟随项目据实列支，不再填列在此部分）</t>
  </si>
  <si>
    <t>1.脱贫出列的贫困村奖励资金项目</t>
  </si>
  <si>
    <t>65个贫困村</t>
  </si>
  <si>
    <t>用于贫困村脱贫攻坚办公所需的办公设备和耗材购买，以及脱贫攻坚档案、宣传材料和相关人居环境建设等支出。</t>
  </si>
  <si>
    <t>2.雨露计划</t>
  </si>
  <si>
    <t>2019年秋季学期和2020年春季学期在校就读中高职业学校的建档立卡贫困家庭学生756人，其中，一般中高职业学校710人。2020年春季学期在校就读中高职业学校的建档立卡贫困家庭学生900人，其中，一般中高职业学校851人，东西协作计划到东部就读的学生49人。一般补助标准为：1500元/生·学期；东西部协作学生补助标准为：2500元/生·学期。</t>
  </si>
  <si>
    <t>教体局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</si>
</sst>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2"/>
      <name val="宋体"/>
      <charset val="134"/>
    </font>
    <font>
      <sz val="12"/>
      <name val="仿宋"/>
      <charset val="134"/>
    </font>
    <font>
      <b/>
      <sz val="20"/>
      <name val="华文中宋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u/>
      <sz val="20"/>
      <name val="方正小标宋简体"/>
      <charset val="134"/>
    </font>
    <font>
      <b/>
      <sz val="20"/>
      <name val="方正小标宋简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需求汇总表（1-4）" xfId="50"/>
    <cellStyle name="常规 10_2016年计划减贫人员花名小贾" xfId="51"/>
    <cellStyle name="常规 2_2-1统计表_1" xfId="52"/>
    <cellStyle name="常规 2 2" xfId="53"/>
    <cellStyle name="常规 2" xfId="54"/>
    <cellStyle name="常规 3" xfId="55"/>
    <cellStyle name="常规 4" xfId="56"/>
    <cellStyle name="常规 4 2" xfId="57"/>
    <cellStyle name="常规 4 3" xfId="5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37"/>
  <sheetViews>
    <sheetView tabSelected="1" zoomScale="110" zoomScaleNormal="110" topLeftCell="D93" workbookViewId="0">
      <selection activeCell="E95" sqref="E95"/>
    </sheetView>
  </sheetViews>
  <sheetFormatPr defaultColWidth="9" defaultRowHeight="15.75"/>
  <cols>
    <col min="1" max="1" width="9.08333333333333" style="7" customWidth="1"/>
    <col min="2" max="2" width="19.2" style="8" customWidth="1"/>
    <col min="3" max="3" width="11.5833333333333" style="6" customWidth="1"/>
    <col min="4" max="4" width="10.45" style="6" customWidth="1"/>
    <col min="5" max="5" width="50.45" style="6" customWidth="1"/>
    <col min="6" max="6" width="9.99166666666667" style="6" customWidth="1"/>
    <col min="7" max="7" width="8.875" style="6" customWidth="1"/>
    <col min="8" max="8" width="10.6833333333333" style="6" customWidth="1"/>
    <col min="9" max="9" width="9.43333333333333" style="6" customWidth="1"/>
    <col min="10" max="10" width="7.5" style="9" customWidth="1"/>
    <col min="11" max="16384" width="9" style="6"/>
  </cols>
  <sheetData>
    <row r="1" s="1" customFormat="1" spans="1:10">
      <c r="A1" s="10" t="s">
        <v>0</v>
      </c>
      <c r="B1" s="10"/>
      <c r="J1" s="51"/>
    </row>
    <row r="2" s="2" customFormat="1" ht="30.75" customHeight="1" spans="1:10">
      <c r="A2" s="11" t="s">
        <v>1</v>
      </c>
      <c r="B2" s="12"/>
      <c r="C2" s="13"/>
      <c r="D2" s="13"/>
      <c r="E2" s="13"/>
      <c r="F2" s="13"/>
      <c r="G2" s="13"/>
      <c r="H2" s="13"/>
      <c r="I2" s="13"/>
      <c r="J2" s="52"/>
    </row>
    <row r="3" s="3" customFormat="1" ht="27" customHeight="1" spans="1:10">
      <c r="A3" s="14"/>
      <c r="B3" s="15"/>
      <c r="C3" s="14"/>
      <c r="D3" s="14"/>
      <c r="E3" s="16"/>
      <c r="F3" s="16"/>
      <c r="G3" s="16"/>
      <c r="H3" s="16"/>
      <c r="I3" s="16"/>
      <c r="J3" s="53"/>
    </row>
    <row r="4" s="3" customFormat="1" ht="25.5" customHeight="1" spans="1:10">
      <c r="A4" s="17" t="s">
        <v>2</v>
      </c>
      <c r="B4" s="18" t="s">
        <v>3</v>
      </c>
      <c r="C4" s="17" t="s">
        <v>4</v>
      </c>
      <c r="D4" s="17"/>
      <c r="E4" s="17" t="s">
        <v>5</v>
      </c>
      <c r="F4" s="19" t="s">
        <v>6</v>
      </c>
      <c r="G4" s="20" t="s">
        <v>7</v>
      </c>
      <c r="H4" s="17" t="s">
        <v>8</v>
      </c>
      <c r="I4" s="17" t="s">
        <v>9</v>
      </c>
      <c r="J4" s="17" t="s">
        <v>10</v>
      </c>
    </row>
    <row r="5" s="3" customFormat="1" ht="21" customHeight="1" spans="1:10">
      <c r="A5" s="17"/>
      <c r="B5" s="18"/>
      <c r="C5" s="17"/>
      <c r="D5" s="17"/>
      <c r="E5" s="17"/>
      <c r="F5" s="21"/>
      <c r="G5" s="22"/>
      <c r="H5" s="17"/>
      <c r="I5" s="17"/>
      <c r="J5" s="17"/>
    </row>
    <row r="6" s="3" customFormat="1" ht="36" customHeight="1" spans="1:10">
      <c r="A6" s="17"/>
      <c r="B6" s="18"/>
      <c r="C6" s="17" t="s">
        <v>11</v>
      </c>
      <c r="D6" s="17" t="s">
        <v>12</v>
      </c>
      <c r="E6" s="17"/>
      <c r="F6" s="23"/>
      <c r="G6" s="24"/>
      <c r="H6" s="17"/>
      <c r="I6" s="17"/>
      <c r="J6" s="17"/>
    </row>
    <row r="7" s="3" customFormat="1" ht="36" customHeight="1" spans="1:226">
      <c r="A7" s="17">
        <f>A8+A99+A134</f>
        <v>96</v>
      </c>
      <c r="B7" s="18" t="s">
        <v>13</v>
      </c>
      <c r="C7" s="17"/>
      <c r="D7" s="17"/>
      <c r="E7" s="25"/>
      <c r="F7" s="26">
        <f>F8+F99+F134</f>
        <v>25849.05</v>
      </c>
      <c r="G7" s="17"/>
      <c r="H7" s="25"/>
      <c r="I7" s="25"/>
      <c r="J7" s="33"/>
      <c r="HR7" s="3">
        <f>SUM(A7:HQ7)</f>
        <v>25945.05</v>
      </c>
    </row>
    <row r="8" s="3" customFormat="1" ht="12.75" spans="1:10">
      <c r="A8" s="17">
        <f>A9+A20+A28+A31+A75+A81</f>
        <v>70</v>
      </c>
      <c r="B8" s="18" t="s">
        <v>14</v>
      </c>
      <c r="C8" s="17"/>
      <c r="D8" s="17"/>
      <c r="E8" s="25"/>
      <c r="F8" s="17">
        <f>F9+F20+F28+F31+F70+F75+F81</f>
        <v>17348.02</v>
      </c>
      <c r="G8" s="25"/>
      <c r="H8" s="25"/>
      <c r="I8" s="25"/>
      <c r="J8" s="33" t="s">
        <v>15</v>
      </c>
    </row>
    <row r="9" s="4" customFormat="1" ht="21.75" customHeight="1" spans="1:10">
      <c r="A9" s="17">
        <v>9</v>
      </c>
      <c r="B9" s="18" t="s">
        <v>16</v>
      </c>
      <c r="C9" s="17"/>
      <c r="D9" s="17"/>
      <c r="E9" s="17"/>
      <c r="F9" s="17">
        <f>F10+F11</f>
        <v>2716.99</v>
      </c>
      <c r="G9" s="17"/>
      <c r="H9" s="17"/>
      <c r="I9" s="17"/>
      <c r="J9" s="33" t="s">
        <v>15</v>
      </c>
    </row>
    <row r="10" s="3" customFormat="1" ht="66" customHeight="1" spans="1:10">
      <c r="A10" s="27">
        <v>1</v>
      </c>
      <c r="B10" s="28" t="s">
        <v>17</v>
      </c>
      <c r="C10" s="29" t="s">
        <v>18</v>
      </c>
      <c r="D10" s="29"/>
      <c r="E10" s="27" t="s">
        <v>19</v>
      </c>
      <c r="F10" s="27">
        <v>825.99</v>
      </c>
      <c r="G10" s="25" t="s">
        <v>20</v>
      </c>
      <c r="H10" s="25" t="s">
        <v>21</v>
      </c>
      <c r="I10" s="25" t="s">
        <v>21</v>
      </c>
      <c r="J10" s="33"/>
    </row>
    <row r="11" s="4" customFormat="1" ht="26.1" customHeight="1" spans="1:10">
      <c r="A11" s="27">
        <v>8</v>
      </c>
      <c r="B11" s="30" t="s">
        <v>22</v>
      </c>
      <c r="C11" s="29"/>
      <c r="D11" s="29"/>
      <c r="E11" s="27"/>
      <c r="F11" s="27">
        <f>F12+F13+F14+F15+F16+F17+F18+F19</f>
        <v>1891</v>
      </c>
      <c r="G11" s="17"/>
      <c r="H11" s="17"/>
      <c r="I11" s="17"/>
      <c r="J11" s="33" t="s">
        <v>15</v>
      </c>
    </row>
    <row r="12" s="3" customFormat="1" ht="73" customHeight="1" spans="1:10">
      <c r="A12" s="31">
        <v>1</v>
      </c>
      <c r="B12" s="32" t="s">
        <v>23</v>
      </c>
      <c r="C12" s="33" t="s">
        <v>24</v>
      </c>
      <c r="D12" s="34"/>
      <c r="E12" s="31" t="s">
        <v>25</v>
      </c>
      <c r="F12" s="31">
        <v>525</v>
      </c>
      <c r="G12" s="25" t="s">
        <v>20</v>
      </c>
      <c r="H12" s="25" t="s">
        <v>21</v>
      </c>
      <c r="I12" s="25" t="s">
        <v>21</v>
      </c>
      <c r="J12" s="33"/>
    </row>
    <row r="13" s="3" customFormat="1" ht="66" customHeight="1" spans="1:10">
      <c r="A13" s="3">
        <v>2</v>
      </c>
      <c r="B13" s="32" t="s">
        <v>26</v>
      </c>
      <c r="C13" s="34" t="s">
        <v>27</v>
      </c>
      <c r="D13" s="34" t="s">
        <v>28</v>
      </c>
      <c r="E13" s="33" t="s">
        <v>29</v>
      </c>
      <c r="F13" s="31">
        <v>216</v>
      </c>
      <c r="G13" s="25" t="s">
        <v>20</v>
      </c>
      <c r="H13" s="25" t="s">
        <v>30</v>
      </c>
      <c r="I13" s="25" t="s">
        <v>21</v>
      </c>
      <c r="J13" s="25"/>
    </row>
    <row r="14" s="3" customFormat="1" ht="62" customHeight="1" spans="1:10">
      <c r="A14" s="27">
        <v>3</v>
      </c>
      <c r="B14" s="32" t="s">
        <v>31</v>
      </c>
      <c r="C14" s="34" t="s">
        <v>32</v>
      </c>
      <c r="D14" s="34" t="s">
        <v>33</v>
      </c>
      <c r="E14" s="33" t="s">
        <v>34</v>
      </c>
      <c r="F14" s="31">
        <v>340</v>
      </c>
      <c r="G14" s="25" t="s">
        <v>20</v>
      </c>
      <c r="H14" s="25" t="s">
        <v>35</v>
      </c>
      <c r="I14" s="25" t="s">
        <v>36</v>
      </c>
      <c r="J14" s="25"/>
    </row>
    <row r="15" s="3" customFormat="1" ht="67" customHeight="1" spans="1:10">
      <c r="A15" s="27">
        <v>4</v>
      </c>
      <c r="B15" s="32" t="s">
        <v>37</v>
      </c>
      <c r="C15" s="34" t="s">
        <v>27</v>
      </c>
      <c r="D15" s="34" t="s">
        <v>38</v>
      </c>
      <c r="E15" s="33" t="s">
        <v>39</v>
      </c>
      <c r="F15" s="31">
        <v>180</v>
      </c>
      <c r="G15" s="25" t="s">
        <v>20</v>
      </c>
      <c r="H15" s="25" t="s">
        <v>30</v>
      </c>
      <c r="I15" s="25" t="s">
        <v>36</v>
      </c>
      <c r="J15" s="25"/>
    </row>
    <row r="16" s="3" customFormat="1" ht="63" customHeight="1" spans="1:10">
      <c r="A16" s="27">
        <v>5</v>
      </c>
      <c r="B16" s="32" t="s">
        <v>40</v>
      </c>
      <c r="C16" s="34" t="s">
        <v>41</v>
      </c>
      <c r="D16" s="34" t="s">
        <v>42</v>
      </c>
      <c r="E16" s="33" t="s">
        <v>43</v>
      </c>
      <c r="F16" s="31">
        <v>150</v>
      </c>
      <c r="G16" s="25" t="s">
        <v>20</v>
      </c>
      <c r="H16" s="25" t="s">
        <v>44</v>
      </c>
      <c r="I16" s="25" t="s">
        <v>36</v>
      </c>
      <c r="J16" s="25"/>
    </row>
    <row r="17" s="3" customFormat="1" ht="67" customHeight="1" spans="1:10">
      <c r="A17" s="27">
        <v>6</v>
      </c>
      <c r="B17" s="32" t="s">
        <v>45</v>
      </c>
      <c r="C17" s="34" t="s">
        <v>46</v>
      </c>
      <c r="D17" s="34" t="s">
        <v>47</v>
      </c>
      <c r="E17" s="33" t="s">
        <v>48</v>
      </c>
      <c r="F17" s="31">
        <v>240</v>
      </c>
      <c r="G17" s="25" t="s">
        <v>20</v>
      </c>
      <c r="H17" s="25" t="s">
        <v>49</v>
      </c>
      <c r="I17" s="25" t="s">
        <v>36</v>
      </c>
      <c r="J17" s="25"/>
    </row>
    <row r="18" s="3" customFormat="1" ht="70" customHeight="1" spans="1:10">
      <c r="A18" s="27">
        <v>7</v>
      </c>
      <c r="B18" s="33" t="s">
        <v>50</v>
      </c>
      <c r="C18" s="35" t="s">
        <v>27</v>
      </c>
      <c r="D18" s="35" t="s">
        <v>38</v>
      </c>
      <c r="E18" s="31" t="s">
        <v>51</v>
      </c>
      <c r="F18" s="31">
        <v>120</v>
      </c>
      <c r="G18" s="25" t="s">
        <v>20</v>
      </c>
      <c r="H18" s="35" t="s">
        <v>30</v>
      </c>
      <c r="I18" s="25" t="s">
        <v>36</v>
      </c>
      <c r="J18" s="25"/>
    </row>
    <row r="19" s="3" customFormat="1" ht="66" customHeight="1" spans="1:10">
      <c r="A19" s="27">
        <v>8</v>
      </c>
      <c r="B19" s="33" t="s">
        <v>52</v>
      </c>
      <c r="C19" s="35" t="s">
        <v>41</v>
      </c>
      <c r="D19" s="35" t="s">
        <v>53</v>
      </c>
      <c r="E19" s="31" t="s">
        <v>51</v>
      </c>
      <c r="F19" s="31">
        <v>120</v>
      </c>
      <c r="G19" s="25" t="s">
        <v>20</v>
      </c>
      <c r="H19" s="35" t="s">
        <v>44</v>
      </c>
      <c r="I19" s="25" t="s">
        <v>36</v>
      </c>
      <c r="J19" s="25"/>
    </row>
    <row r="20" s="4" customFormat="1" ht="21.75" customHeight="1" spans="1:10">
      <c r="A20" s="17">
        <v>5</v>
      </c>
      <c r="B20" s="18" t="s">
        <v>54</v>
      </c>
      <c r="C20" s="17"/>
      <c r="D20" s="17"/>
      <c r="E20" s="17"/>
      <c r="F20" s="17">
        <f>F21+F25</f>
        <v>1344.33</v>
      </c>
      <c r="G20" s="17"/>
      <c r="H20" s="17"/>
      <c r="I20" s="17"/>
      <c r="J20" s="17" t="s">
        <v>15</v>
      </c>
    </row>
    <row r="21" s="4" customFormat="1" ht="21.75" customHeight="1" spans="1:10">
      <c r="A21" s="17">
        <v>3</v>
      </c>
      <c r="B21" s="36" t="s">
        <v>55</v>
      </c>
      <c r="C21" s="17"/>
      <c r="D21" s="17"/>
      <c r="E21" s="17"/>
      <c r="F21" s="17">
        <f>SUM(F22:F24)</f>
        <v>490</v>
      </c>
      <c r="G21" s="17"/>
      <c r="H21" s="17"/>
      <c r="I21" s="17"/>
      <c r="J21" s="17"/>
    </row>
    <row r="22" s="3" customFormat="1" ht="42" customHeight="1" spans="1:10">
      <c r="A22" s="17">
        <v>1</v>
      </c>
      <c r="B22" s="37" t="s">
        <v>56</v>
      </c>
      <c r="C22" s="38" t="s">
        <v>27</v>
      </c>
      <c r="D22" s="38"/>
      <c r="E22" s="39" t="s">
        <v>57</v>
      </c>
      <c r="F22" s="39">
        <v>315</v>
      </c>
      <c r="G22" s="25" t="s">
        <v>58</v>
      </c>
      <c r="H22" s="38" t="s">
        <v>59</v>
      </c>
      <c r="I22" s="25" t="s">
        <v>59</v>
      </c>
      <c r="J22" s="25"/>
    </row>
    <row r="23" s="3" customFormat="1" ht="52" customHeight="1" spans="1:10">
      <c r="A23" s="17">
        <v>2</v>
      </c>
      <c r="B23" s="40" t="s">
        <v>60</v>
      </c>
      <c r="C23" s="41" t="s">
        <v>18</v>
      </c>
      <c r="D23" s="38"/>
      <c r="E23" s="39" t="s">
        <v>61</v>
      </c>
      <c r="F23" s="42">
        <v>115</v>
      </c>
      <c r="G23" s="25" t="s">
        <v>58</v>
      </c>
      <c r="H23" s="38" t="s">
        <v>59</v>
      </c>
      <c r="I23" s="25" t="s">
        <v>59</v>
      </c>
      <c r="J23" s="25"/>
    </row>
    <row r="24" s="3" customFormat="1" ht="63" customHeight="1" spans="1:10">
      <c r="A24" s="17">
        <v>3</v>
      </c>
      <c r="B24" s="40" t="s">
        <v>62</v>
      </c>
      <c r="C24" s="41" t="s">
        <v>63</v>
      </c>
      <c r="D24" s="38"/>
      <c r="E24" s="39" t="s">
        <v>64</v>
      </c>
      <c r="F24" s="42">
        <v>60</v>
      </c>
      <c r="G24" s="25" t="s">
        <v>58</v>
      </c>
      <c r="H24" s="38" t="s">
        <v>59</v>
      </c>
      <c r="I24" s="25" t="s">
        <v>59</v>
      </c>
      <c r="J24" s="25"/>
    </row>
    <row r="25" s="4" customFormat="1" ht="35" customHeight="1" spans="1:10">
      <c r="A25" s="17">
        <v>2</v>
      </c>
      <c r="B25" s="28" t="s">
        <v>65</v>
      </c>
      <c r="C25" s="43"/>
      <c r="D25" s="43"/>
      <c r="E25" s="44"/>
      <c r="F25" s="17">
        <f>SUM(F26:F27)</f>
        <v>854.33</v>
      </c>
      <c r="G25" s="17"/>
      <c r="H25" s="43"/>
      <c r="I25" s="17"/>
      <c r="J25" s="17"/>
    </row>
    <row r="26" s="3" customFormat="1" ht="51" customHeight="1" spans="1:10">
      <c r="A26" s="31">
        <v>1</v>
      </c>
      <c r="B26" s="45" t="s">
        <v>66</v>
      </c>
      <c r="C26" s="33" t="s">
        <v>67</v>
      </c>
      <c r="D26" s="33" t="s">
        <v>68</v>
      </c>
      <c r="E26" s="31" t="s">
        <v>69</v>
      </c>
      <c r="F26" s="33">
        <v>598.52</v>
      </c>
      <c r="G26" s="33" t="s">
        <v>20</v>
      </c>
      <c r="H26" s="33" t="s">
        <v>41</v>
      </c>
      <c r="I26" s="33" t="s">
        <v>70</v>
      </c>
      <c r="J26" s="33"/>
    </row>
    <row r="27" s="3" customFormat="1" ht="51" customHeight="1" spans="1:10">
      <c r="A27" s="31">
        <v>2</v>
      </c>
      <c r="B27" s="45" t="s">
        <v>71</v>
      </c>
      <c r="C27" s="35" t="s">
        <v>72</v>
      </c>
      <c r="D27" s="35" t="s">
        <v>73</v>
      </c>
      <c r="E27" s="31" t="s">
        <v>74</v>
      </c>
      <c r="F27" s="46">
        <v>255.81</v>
      </c>
      <c r="G27" s="33" t="s">
        <v>20</v>
      </c>
      <c r="H27" s="35" t="s">
        <v>75</v>
      </c>
      <c r="I27" s="33" t="s">
        <v>70</v>
      </c>
      <c r="J27" s="33"/>
    </row>
    <row r="28" s="4" customFormat="1" ht="21.75" customHeight="1" spans="1:10">
      <c r="A28" s="17">
        <v>2</v>
      </c>
      <c r="B28" s="18" t="s">
        <v>76</v>
      </c>
      <c r="C28" s="17"/>
      <c r="D28" s="17"/>
      <c r="E28" s="17"/>
      <c r="F28" s="17">
        <f>F29+F30</f>
        <v>2891.06</v>
      </c>
      <c r="G28" s="17"/>
      <c r="H28" s="17"/>
      <c r="I28" s="17"/>
      <c r="J28" s="17" t="s">
        <v>15</v>
      </c>
    </row>
    <row r="29" s="3" customFormat="1" ht="41.1" customHeight="1" spans="1:10">
      <c r="A29" s="17">
        <v>1</v>
      </c>
      <c r="B29" s="28" t="s">
        <v>77</v>
      </c>
      <c r="C29" s="44" t="s">
        <v>18</v>
      </c>
      <c r="D29" s="44"/>
      <c r="E29" s="44" t="s">
        <v>78</v>
      </c>
      <c r="F29" s="27">
        <v>2851.68</v>
      </c>
      <c r="G29" s="33" t="s">
        <v>20</v>
      </c>
      <c r="H29" s="44" t="s">
        <v>18</v>
      </c>
      <c r="I29" s="44" t="s">
        <v>79</v>
      </c>
      <c r="J29" s="17" t="s">
        <v>15</v>
      </c>
    </row>
    <row r="30" s="3" customFormat="1" ht="62" customHeight="1" spans="1:10">
      <c r="A30" s="17">
        <v>2</v>
      </c>
      <c r="B30" s="47" t="s">
        <v>80</v>
      </c>
      <c r="C30" s="44" t="s">
        <v>81</v>
      </c>
      <c r="D30" s="44"/>
      <c r="E30" s="47" t="s">
        <v>80</v>
      </c>
      <c r="F30" s="48">
        <v>39.38</v>
      </c>
      <c r="G30" s="33" t="s">
        <v>20</v>
      </c>
      <c r="H30" s="44" t="s">
        <v>79</v>
      </c>
      <c r="I30" s="44" t="s">
        <v>79</v>
      </c>
      <c r="J30" s="17"/>
    </row>
    <row r="31" s="4" customFormat="1" ht="32" customHeight="1" spans="1:10">
      <c r="A31" s="17">
        <v>34</v>
      </c>
      <c r="B31" s="18" t="s">
        <v>82</v>
      </c>
      <c r="C31" s="17"/>
      <c r="D31" s="17"/>
      <c r="E31" s="17"/>
      <c r="F31" s="17">
        <f>F32+F66+F69</f>
        <v>1450</v>
      </c>
      <c r="G31" s="17"/>
      <c r="H31" s="17"/>
      <c r="I31" s="17"/>
      <c r="J31" s="17" t="s">
        <v>15</v>
      </c>
    </row>
    <row r="32" s="4" customFormat="1" ht="32" customHeight="1" spans="1:10">
      <c r="A32" s="17">
        <v>33</v>
      </c>
      <c r="B32" s="28" t="s">
        <v>83</v>
      </c>
      <c r="C32" s="17"/>
      <c r="D32" s="17">
        <v>33</v>
      </c>
      <c r="E32" s="17"/>
      <c r="F32" s="17">
        <f>SUM(F33:F65)</f>
        <v>850</v>
      </c>
      <c r="G32" s="17"/>
      <c r="H32" s="17"/>
      <c r="I32" s="17"/>
      <c r="J32" s="17" t="s">
        <v>15</v>
      </c>
    </row>
    <row r="33" s="3" customFormat="1" ht="25" customHeight="1" spans="1:10">
      <c r="A33" s="17">
        <v>1</v>
      </c>
      <c r="B33" s="45" t="s">
        <v>84</v>
      </c>
      <c r="C33" s="33" t="s">
        <v>85</v>
      </c>
      <c r="D33" s="33" t="s">
        <v>86</v>
      </c>
      <c r="E33" s="33" t="s">
        <v>87</v>
      </c>
      <c r="F33" s="31">
        <v>40</v>
      </c>
      <c r="G33" s="25" t="s">
        <v>20</v>
      </c>
      <c r="H33" s="33" t="s">
        <v>85</v>
      </c>
      <c r="I33" s="25" t="s">
        <v>59</v>
      </c>
      <c r="J33" s="25"/>
    </row>
    <row r="34" s="3" customFormat="1" ht="25" customHeight="1" spans="1:10">
      <c r="A34" s="17">
        <v>2</v>
      </c>
      <c r="B34" s="45" t="s">
        <v>88</v>
      </c>
      <c r="C34" s="33" t="s">
        <v>85</v>
      </c>
      <c r="D34" s="33" t="s">
        <v>89</v>
      </c>
      <c r="E34" s="33" t="s">
        <v>90</v>
      </c>
      <c r="F34" s="31">
        <v>30</v>
      </c>
      <c r="G34" s="25" t="s">
        <v>20</v>
      </c>
      <c r="H34" s="33" t="s">
        <v>85</v>
      </c>
      <c r="I34" s="25" t="s">
        <v>59</v>
      </c>
      <c r="J34" s="25"/>
    </row>
    <row r="35" s="3" customFormat="1" ht="25" customHeight="1" spans="1:10">
      <c r="A35" s="17">
        <v>3</v>
      </c>
      <c r="B35" s="45" t="s">
        <v>91</v>
      </c>
      <c r="C35" s="33" t="s">
        <v>85</v>
      </c>
      <c r="D35" s="33" t="s">
        <v>92</v>
      </c>
      <c r="E35" s="33" t="s">
        <v>93</v>
      </c>
      <c r="F35" s="31">
        <v>20</v>
      </c>
      <c r="G35" s="25" t="s">
        <v>20</v>
      </c>
      <c r="H35" s="33" t="s">
        <v>85</v>
      </c>
      <c r="I35" s="25" t="s">
        <v>59</v>
      </c>
      <c r="J35" s="25"/>
    </row>
    <row r="36" s="3" customFormat="1" ht="25" customHeight="1" spans="1:10">
      <c r="A36" s="17">
        <v>4</v>
      </c>
      <c r="B36" s="45" t="s">
        <v>94</v>
      </c>
      <c r="C36" s="33" t="s">
        <v>85</v>
      </c>
      <c r="D36" s="33" t="s">
        <v>95</v>
      </c>
      <c r="E36" s="33" t="s">
        <v>96</v>
      </c>
      <c r="F36" s="31">
        <v>45</v>
      </c>
      <c r="G36" s="25" t="s">
        <v>20</v>
      </c>
      <c r="H36" s="33" t="s">
        <v>85</v>
      </c>
      <c r="I36" s="25" t="s">
        <v>59</v>
      </c>
      <c r="J36" s="25"/>
    </row>
    <row r="37" s="3" customFormat="1" ht="25" customHeight="1" spans="1:10">
      <c r="A37" s="17">
        <v>5</v>
      </c>
      <c r="B37" s="45" t="s">
        <v>97</v>
      </c>
      <c r="C37" s="33" t="s">
        <v>85</v>
      </c>
      <c r="D37" s="33" t="s">
        <v>98</v>
      </c>
      <c r="E37" s="33" t="s">
        <v>99</v>
      </c>
      <c r="F37" s="31">
        <v>20</v>
      </c>
      <c r="G37" s="25" t="s">
        <v>20</v>
      </c>
      <c r="H37" s="33" t="s">
        <v>85</v>
      </c>
      <c r="I37" s="25" t="s">
        <v>59</v>
      </c>
      <c r="J37" s="25"/>
    </row>
    <row r="38" s="3" customFormat="1" ht="25" customHeight="1" spans="1:10">
      <c r="A38" s="17">
        <v>6</v>
      </c>
      <c r="B38" s="45" t="s">
        <v>100</v>
      </c>
      <c r="C38" s="33" t="s">
        <v>101</v>
      </c>
      <c r="D38" s="33" t="s">
        <v>102</v>
      </c>
      <c r="E38" s="33" t="s">
        <v>103</v>
      </c>
      <c r="F38" s="31">
        <v>25</v>
      </c>
      <c r="G38" s="25" t="s">
        <v>20</v>
      </c>
      <c r="H38" s="33" t="s">
        <v>101</v>
      </c>
      <c r="I38" s="54" t="s">
        <v>59</v>
      </c>
      <c r="J38" s="25"/>
    </row>
    <row r="39" s="5" customFormat="1" ht="25" customHeight="1" spans="1:10">
      <c r="A39" s="17">
        <v>7</v>
      </c>
      <c r="B39" s="45" t="s">
        <v>104</v>
      </c>
      <c r="C39" s="33" t="s">
        <v>101</v>
      </c>
      <c r="D39" s="33" t="s">
        <v>105</v>
      </c>
      <c r="E39" s="33" t="s">
        <v>106</v>
      </c>
      <c r="F39" s="31">
        <v>25</v>
      </c>
      <c r="G39" s="25" t="s">
        <v>20</v>
      </c>
      <c r="H39" s="25" t="s">
        <v>101</v>
      </c>
      <c r="I39" s="54" t="s">
        <v>59</v>
      </c>
      <c r="J39" s="33"/>
    </row>
    <row r="40" s="3" customFormat="1" ht="25" customHeight="1" spans="1:10">
      <c r="A40" s="17">
        <v>8</v>
      </c>
      <c r="B40" s="45" t="s">
        <v>107</v>
      </c>
      <c r="C40" s="33" t="s">
        <v>108</v>
      </c>
      <c r="D40" s="33" t="s">
        <v>109</v>
      </c>
      <c r="E40" s="33" t="s">
        <v>110</v>
      </c>
      <c r="F40" s="31">
        <v>40</v>
      </c>
      <c r="G40" s="25" t="s">
        <v>20</v>
      </c>
      <c r="H40" s="33" t="s">
        <v>108</v>
      </c>
      <c r="I40" s="54" t="s">
        <v>59</v>
      </c>
      <c r="J40" s="25"/>
    </row>
    <row r="41" s="3" customFormat="1" ht="25" customHeight="1" spans="1:10">
      <c r="A41" s="17">
        <v>9</v>
      </c>
      <c r="B41" s="45" t="s">
        <v>111</v>
      </c>
      <c r="C41" s="33" t="s">
        <v>108</v>
      </c>
      <c r="D41" s="33" t="s">
        <v>112</v>
      </c>
      <c r="E41" s="33" t="s">
        <v>113</v>
      </c>
      <c r="F41" s="31">
        <v>30</v>
      </c>
      <c r="G41" s="25" t="s">
        <v>20</v>
      </c>
      <c r="H41" s="33" t="s">
        <v>108</v>
      </c>
      <c r="I41" s="54" t="s">
        <v>59</v>
      </c>
      <c r="J41" s="25"/>
    </row>
    <row r="42" s="3" customFormat="1" ht="25" customHeight="1" spans="1:10">
      <c r="A42" s="17">
        <v>10</v>
      </c>
      <c r="B42" s="45" t="s">
        <v>114</v>
      </c>
      <c r="C42" s="33" t="s">
        <v>115</v>
      </c>
      <c r="D42" s="33" t="s">
        <v>116</v>
      </c>
      <c r="E42" s="33" t="s">
        <v>117</v>
      </c>
      <c r="F42" s="31">
        <v>40</v>
      </c>
      <c r="G42" s="25" t="s">
        <v>20</v>
      </c>
      <c r="H42" s="33" t="s">
        <v>115</v>
      </c>
      <c r="I42" s="54" t="s">
        <v>59</v>
      </c>
      <c r="J42" s="25"/>
    </row>
    <row r="43" s="3" customFormat="1" ht="25" customHeight="1" spans="1:10">
      <c r="A43" s="17">
        <v>11</v>
      </c>
      <c r="B43" s="45" t="s">
        <v>118</v>
      </c>
      <c r="C43" s="33" t="s">
        <v>115</v>
      </c>
      <c r="D43" s="33" t="s">
        <v>119</v>
      </c>
      <c r="E43" s="33" t="s">
        <v>120</v>
      </c>
      <c r="F43" s="31">
        <v>30</v>
      </c>
      <c r="G43" s="25" t="s">
        <v>20</v>
      </c>
      <c r="H43" s="33" t="s">
        <v>115</v>
      </c>
      <c r="I43" s="54" t="s">
        <v>59</v>
      </c>
      <c r="J43" s="25"/>
    </row>
    <row r="44" s="5" customFormat="1" ht="25" customHeight="1" spans="1:10">
      <c r="A44" s="17">
        <v>12</v>
      </c>
      <c r="B44" s="45" t="s">
        <v>121</v>
      </c>
      <c r="C44" s="33" t="s">
        <v>115</v>
      </c>
      <c r="D44" s="33" t="s">
        <v>122</v>
      </c>
      <c r="E44" s="25" t="s">
        <v>123</v>
      </c>
      <c r="F44" s="31">
        <v>20</v>
      </c>
      <c r="G44" s="25" t="s">
        <v>20</v>
      </c>
      <c r="H44" s="25" t="s">
        <v>115</v>
      </c>
      <c r="I44" s="54" t="s">
        <v>59</v>
      </c>
      <c r="J44" s="33"/>
    </row>
    <row r="45" s="5" customFormat="1" ht="25" customHeight="1" spans="1:10">
      <c r="A45" s="17">
        <v>13</v>
      </c>
      <c r="B45" s="45" t="s">
        <v>124</v>
      </c>
      <c r="C45" s="33" t="s">
        <v>115</v>
      </c>
      <c r="D45" s="33" t="s">
        <v>125</v>
      </c>
      <c r="E45" s="25" t="s">
        <v>126</v>
      </c>
      <c r="F45" s="31">
        <v>25</v>
      </c>
      <c r="G45" s="25" t="s">
        <v>20</v>
      </c>
      <c r="H45" s="25" t="s">
        <v>115</v>
      </c>
      <c r="I45" s="54" t="s">
        <v>59</v>
      </c>
      <c r="J45" s="33"/>
    </row>
    <row r="46" s="3" customFormat="1" ht="25" customHeight="1" spans="1:10">
      <c r="A46" s="17">
        <v>14</v>
      </c>
      <c r="B46" s="49" t="s">
        <v>127</v>
      </c>
      <c r="C46" s="50" t="s">
        <v>72</v>
      </c>
      <c r="D46" s="50" t="s">
        <v>128</v>
      </c>
      <c r="E46" s="31" t="s">
        <v>129</v>
      </c>
      <c r="F46" s="31">
        <v>40</v>
      </c>
      <c r="G46" s="25" t="s">
        <v>20</v>
      </c>
      <c r="H46" s="50" t="s">
        <v>72</v>
      </c>
      <c r="I46" s="54" t="s">
        <v>59</v>
      </c>
      <c r="J46" s="25"/>
    </row>
    <row r="47" s="5" customFormat="1" ht="25" customHeight="1" spans="1:10">
      <c r="A47" s="17">
        <v>15</v>
      </c>
      <c r="B47" s="45" t="s">
        <v>130</v>
      </c>
      <c r="C47" s="33" t="s">
        <v>72</v>
      </c>
      <c r="D47" s="31" t="s">
        <v>131</v>
      </c>
      <c r="E47" s="31" t="s">
        <v>132</v>
      </c>
      <c r="F47" s="31">
        <v>10</v>
      </c>
      <c r="G47" s="25" t="s">
        <v>20</v>
      </c>
      <c r="H47" s="25" t="s">
        <v>72</v>
      </c>
      <c r="I47" s="54" t="s">
        <v>59</v>
      </c>
      <c r="J47" s="33"/>
    </row>
    <row r="48" s="3" customFormat="1" ht="25" customHeight="1" spans="1:10">
      <c r="A48" s="17">
        <v>16</v>
      </c>
      <c r="B48" s="45" t="s">
        <v>133</v>
      </c>
      <c r="C48" s="33" t="s">
        <v>134</v>
      </c>
      <c r="D48" s="33" t="s">
        <v>135</v>
      </c>
      <c r="E48" s="31" t="s">
        <v>136</v>
      </c>
      <c r="F48" s="31">
        <v>18</v>
      </c>
      <c r="G48" s="25" t="s">
        <v>20</v>
      </c>
      <c r="H48" s="33" t="s">
        <v>134</v>
      </c>
      <c r="I48" s="54" t="s">
        <v>59</v>
      </c>
      <c r="J48" s="25"/>
    </row>
    <row r="49" s="3" customFormat="1" ht="25" customHeight="1" spans="1:10">
      <c r="A49" s="17">
        <v>17</v>
      </c>
      <c r="B49" s="45" t="s">
        <v>137</v>
      </c>
      <c r="C49" s="33" t="s">
        <v>138</v>
      </c>
      <c r="D49" s="33" t="s">
        <v>139</v>
      </c>
      <c r="E49" s="33" t="s">
        <v>140</v>
      </c>
      <c r="F49" s="31">
        <v>45</v>
      </c>
      <c r="G49" s="25" t="s">
        <v>20</v>
      </c>
      <c r="H49" s="33" t="s">
        <v>138</v>
      </c>
      <c r="I49" s="54" t="s">
        <v>59</v>
      </c>
      <c r="J49" s="25"/>
    </row>
    <row r="50" s="3" customFormat="1" ht="25" customHeight="1" spans="1:10">
      <c r="A50" s="17">
        <v>18</v>
      </c>
      <c r="B50" s="49" t="s">
        <v>141</v>
      </c>
      <c r="C50" s="50" t="s">
        <v>142</v>
      </c>
      <c r="D50" s="50" t="s">
        <v>143</v>
      </c>
      <c r="E50" s="31" t="s">
        <v>144</v>
      </c>
      <c r="F50" s="31">
        <v>30</v>
      </c>
      <c r="G50" s="25" t="s">
        <v>20</v>
      </c>
      <c r="H50" s="50" t="s">
        <v>142</v>
      </c>
      <c r="I50" s="54" t="s">
        <v>59</v>
      </c>
      <c r="J50" s="25"/>
    </row>
    <row r="51" s="5" customFormat="1" ht="25" customHeight="1" spans="1:10">
      <c r="A51" s="17">
        <v>19</v>
      </c>
      <c r="B51" s="49" t="s">
        <v>145</v>
      </c>
      <c r="C51" s="50" t="s">
        <v>142</v>
      </c>
      <c r="D51" s="50" t="s">
        <v>146</v>
      </c>
      <c r="E51" s="31" t="s">
        <v>147</v>
      </c>
      <c r="F51" s="31">
        <v>30</v>
      </c>
      <c r="G51" s="25" t="s">
        <v>20</v>
      </c>
      <c r="H51" s="50" t="s">
        <v>142</v>
      </c>
      <c r="I51" s="54" t="s">
        <v>59</v>
      </c>
      <c r="J51" s="25"/>
    </row>
    <row r="52" s="3" customFormat="1" ht="25" customHeight="1" spans="1:10">
      <c r="A52" s="17">
        <v>20</v>
      </c>
      <c r="B52" s="49" t="s">
        <v>148</v>
      </c>
      <c r="C52" s="50" t="s">
        <v>81</v>
      </c>
      <c r="D52" s="50" t="s">
        <v>149</v>
      </c>
      <c r="E52" s="31" t="s">
        <v>150</v>
      </c>
      <c r="F52" s="31">
        <v>20</v>
      </c>
      <c r="G52" s="25" t="s">
        <v>20</v>
      </c>
      <c r="H52" s="50" t="s">
        <v>81</v>
      </c>
      <c r="I52" s="54" t="s">
        <v>59</v>
      </c>
      <c r="J52" s="25"/>
    </row>
    <row r="53" s="3" customFormat="1" ht="25" customHeight="1" spans="1:10">
      <c r="A53" s="17">
        <v>21</v>
      </c>
      <c r="B53" s="45" t="s">
        <v>151</v>
      </c>
      <c r="C53" s="33" t="s">
        <v>81</v>
      </c>
      <c r="D53" s="33" t="s">
        <v>152</v>
      </c>
      <c r="E53" s="33" t="s">
        <v>153</v>
      </c>
      <c r="F53" s="31">
        <v>26</v>
      </c>
      <c r="G53" s="25" t="s">
        <v>20</v>
      </c>
      <c r="H53" s="33" t="s">
        <v>81</v>
      </c>
      <c r="I53" s="54" t="s">
        <v>59</v>
      </c>
      <c r="J53" s="25"/>
    </row>
    <row r="54" s="3" customFormat="1" ht="25" customHeight="1" spans="1:10">
      <c r="A54" s="17">
        <v>22</v>
      </c>
      <c r="B54" s="45" t="s">
        <v>154</v>
      </c>
      <c r="C54" s="33" t="s">
        <v>81</v>
      </c>
      <c r="D54" s="33" t="s">
        <v>155</v>
      </c>
      <c r="E54" s="33" t="s">
        <v>156</v>
      </c>
      <c r="F54" s="31">
        <v>30</v>
      </c>
      <c r="G54" s="25" t="s">
        <v>20</v>
      </c>
      <c r="H54" s="33" t="s">
        <v>81</v>
      </c>
      <c r="I54" s="54" t="s">
        <v>59</v>
      </c>
      <c r="J54" s="25"/>
    </row>
    <row r="55" s="3" customFormat="1" ht="25" customHeight="1" spans="1:10">
      <c r="A55" s="17">
        <v>23</v>
      </c>
      <c r="B55" s="45" t="s">
        <v>157</v>
      </c>
      <c r="C55" s="33" t="s">
        <v>46</v>
      </c>
      <c r="D55" s="33" t="s">
        <v>158</v>
      </c>
      <c r="E55" s="33" t="s">
        <v>159</v>
      </c>
      <c r="F55" s="31">
        <v>30</v>
      </c>
      <c r="G55" s="25" t="s">
        <v>20</v>
      </c>
      <c r="H55" s="33" t="s">
        <v>46</v>
      </c>
      <c r="I55" s="54" t="s">
        <v>59</v>
      </c>
      <c r="J55" s="25"/>
    </row>
    <row r="56" s="5" customFormat="1" ht="25" customHeight="1" spans="1:10">
      <c r="A56" s="17">
        <v>24</v>
      </c>
      <c r="B56" s="45" t="s">
        <v>160</v>
      </c>
      <c r="C56" s="33" t="s">
        <v>46</v>
      </c>
      <c r="D56" s="33" t="s">
        <v>161</v>
      </c>
      <c r="E56" s="25" t="s">
        <v>162</v>
      </c>
      <c r="F56" s="31">
        <v>8</v>
      </c>
      <c r="G56" s="25" t="s">
        <v>20</v>
      </c>
      <c r="H56" s="25" t="s">
        <v>46</v>
      </c>
      <c r="I56" s="54" t="s">
        <v>59</v>
      </c>
      <c r="J56" s="33"/>
    </row>
    <row r="57" s="5" customFormat="1" ht="25" customHeight="1" spans="1:10">
      <c r="A57" s="17">
        <v>25</v>
      </c>
      <c r="B57" s="45" t="s">
        <v>163</v>
      </c>
      <c r="C57" s="33" t="s">
        <v>46</v>
      </c>
      <c r="D57" s="33" t="s">
        <v>164</v>
      </c>
      <c r="E57" s="33" t="s">
        <v>165</v>
      </c>
      <c r="F57" s="31">
        <v>5</v>
      </c>
      <c r="G57" s="25" t="s">
        <v>20</v>
      </c>
      <c r="H57" s="33" t="s">
        <v>46</v>
      </c>
      <c r="I57" s="54" t="s">
        <v>59</v>
      </c>
      <c r="J57" s="25"/>
    </row>
    <row r="58" s="5" customFormat="1" ht="25" customHeight="1" spans="1:10">
      <c r="A58" s="17">
        <v>26</v>
      </c>
      <c r="B58" s="45" t="s">
        <v>166</v>
      </c>
      <c r="C58" s="33" t="s">
        <v>46</v>
      </c>
      <c r="D58" s="33" t="s">
        <v>167</v>
      </c>
      <c r="E58" s="33" t="s">
        <v>168</v>
      </c>
      <c r="F58" s="31">
        <v>10</v>
      </c>
      <c r="G58" s="25" t="s">
        <v>20</v>
      </c>
      <c r="H58" s="25" t="s">
        <v>46</v>
      </c>
      <c r="I58" s="5" t="s">
        <v>59</v>
      </c>
      <c r="J58" s="33"/>
    </row>
    <row r="59" s="3" customFormat="1" ht="25" customHeight="1" spans="1:10">
      <c r="A59" s="17">
        <v>27</v>
      </c>
      <c r="B59" s="45" t="s">
        <v>169</v>
      </c>
      <c r="C59" s="33" t="s">
        <v>32</v>
      </c>
      <c r="D59" s="33" t="s">
        <v>170</v>
      </c>
      <c r="E59" s="33" t="s">
        <v>171</v>
      </c>
      <c r="F59" s="31">
        <v>30</v>
      </c>
      <c r="G59" s="25" t="s">
        <v>20</v>
      </c>
      <c r="H59" s="33" t="s">
        <v>32</v>
      </c>
      <c r="I59" s="54" t="s">
        <v>59</v>
      </c>
      <c r="J59" s="25"/>
    </row>
    <row r="60" s="3" customFormat="1" ht="25" customHeight="1" spans="1:10">
      <c r="A60" s="17">
        <v>28</v>
      </c>
      <c r="B60" s="45" t="s">
        <v>172</v>
      </c>
      <c r="C60" s="33" t="s">
        <v>27</v>
      </c>
      <c r="D60" s="33" t="s">
        <v>173</v>
      </c>
      <c r="E60" s="31" t="s">
        <v>174</v>
      </c>
      <c r="F60" s="31">
        <v>40</v>
      </c>
      <c r="G60" s="25" t="s">
        <v>20</v>
      </c>
      <c r="H60" s="33" t="s">
        <v>27</v>
      </c>
      <c r="I60" s="54" t="s">
        <v>59</v>
      </c>
      <c r="J60" s="25"/>
    </row>
    <row r="61" s="3" customFormat="1" ht="25" customHeight="1" spans="1:10">
      <c r="A61" s="17">
        <v>29</v>
      </c>
      <c r="B61" s="45" t="s">
        <v>175</v>
      </c>
      <c r="C61" s="33" t="s">
        <v>27</v>
      </c>
      <c r="D61" s="33" t="s">
        <v>176</v>
      </c>
      <c r="E61" s="31" t="s">
        <v>177</v>
      </c>
      <c r="F61" s="31">
        <v>40</v>
      </c>
      <c r="G61" s="25" t="s">
        <v>20</v>
      </c>
      <c r="H61" s="33" t="s">
        <v>27</v>
      </c>
      <c r="I61" s="54" t="s">
        <v>59</v>
      </c>
      <c r="J61" s="25"/>
    </row>
    <row r="62" s="3" customFormat="1" ht="25" customHeight="1" spans="1:10">
      <c r="A62" s="17">
        <v>30</v>
      </c>
      <c r="B62" s="45" t="s">
        <v>178</v>
      </c>
      <c r="C62" s="33" t="s">
        <v>27</v>
      </c>
      <c r="D62" s="33" t="s">
        <v>179</v>
      </c>
      <c r="E62" s="31" t="s">
        <v>180</v>
      </c>
      <c r="F62" s="31">
        <v>20</v>
      </c>
      <c r="G62" s="25" t="s">
        <v>20</v>
      </c>
      <c r="H62" s="33" t="s">
        <v>27</v>
      </c>
      <c r="I62" s="54" t="s">
        <v>59</v>
      </c>
      <c r="J62" s="25"/>
    </row>
    <row r="63" s="3" customFormat="1" ht="25" customHeight="1" spans="1:10">
      <c r="A63" s="17">
        <v>31</v>
      </c>
      <c r="B63" s="45" t="s">
        <v>181</v>
      </c>
      <c r="C63" s="33" t="s">
        <v>27</v>
      </c>
      <c r="D63" s="33" t="s">
        <v>182</v>
      </c>
      <c r="E63" s="31" t="s">
        <v>183</v>
      </c>
      <c r="F63" s="31">
        <v>8</v>
      </c>
      <c r="G63" s="25" t="s">
        <v>20</v>
      </c>
      <c r="H63" s="33" t="s">
        <v>27</v>
      </c>
      <c r="I63" s="54" t="s">
        <v>59</v>
      </c>
      <c r="J63" s="25"/>
    </row>
    <row r="64" s="3" customFormat="1" ht="25" customHeight="1" spans="1:10">
      <c r="A64" s="17">
        <v>32</v>
      </c>
      <c r="B64" s="45" t="s">
        <v>184</v>
      </c>
      <c r="C64" s="33" t="s">
        <v>27</v>
      </c>
      <c r="D64" s="33" t="s">
        <v>185</v>
      </c>
      <c r="E64" s="31" t="s">
        <v>186</v>
      </c>
      <c r="F64" s="31">
        <v>10</v>
      </c>
      <c r="G64" s="25" t="s">
        <v>20</v>
      </c>
      <c r="H64" s="33" t="s">
        <v>27</v>
      </c>
      <c r="I64" s="54" t="s">
        <v>59</v>
      </c>
      <c r="J64" s="25"/>
    </row>
    <row r="65" s="3" customFormat="1" ht="28" customHeight="1" spans="1:10">
      <c r="A65" s="17">
        <v>33</v>
      </c>
      <c r="B65" s="45" t="s">
        <v>187</v>
      </c>
      <c r="C65" s="33" t="s">
        <v>27</v>
      </c>
      <c r="D65" s="33" t="s">
        <v>188</v>
      </c>
      <c r="E65" s="31" t="s">
        <v>189</v>
      </c>
      <c r="F65" s="31">
        <v>10</v>
      </c>
      <c r="G65" s="25" t="s">
        <v>20</v>
      </c>
      <c r="H65" s="33" t="s">
        <v>27</v>
      </c>
      <c r="I65" s="54" t="s">
        <v>59</v>
      </c>
      <c r="J65" s="25"/>
    </row>
    <row r="66" s="4" customFormat="1" ht="32" customHeight="1" spans="1:10">
      <c r="A66" s="17">
        <v>1</v>
      </c>
      <c r="B66" s="28" t="s">
        <v>190</v>
      </c>
      <c r="C66" s="44"/>
      <c r="D66" s="44"/>
      <c r="E66" s="27"/>
      <c r="F66" s="27">
        <f>SUM(F67:F67)</f>
        <v>600</v>
      </c>
      <c r="G66" s="17"/>
      <c r="H66" s="44"/>
      <c r="I66" s="75"/>
      <c r="J66" s="17" t="s">
        <v>15</v>
      </c>
    </row>
    <row r="67" s="3" customFormat="1" ht="38" customHeight="1" spans="1:10">
      <c r="A67" s="35">
        <v>1</v>
      </c>
      <c r="B67" s="28" t="s">
        <v>191</v>
      </c>
      <c r="C67" s="33" t="s">
        <v>18</v>
      </c>
      <c r="D67" s="33"/>
      <c r="E67" s="33" t="s">
        <v>192</v>
      </c>
      <c r="F67" s="25">
        <v>600</v>
      </c>
      <c r="G67" s="25" t="s">
        <v>20</v>
      </c>
      <c r="H67" s="33" t="s">
        <v>18</v>
      </c>
      <c r="I67" s="33" t="s">
        <v>70</v>
      </c>
      <c r="J67" s="25"/>
    </row>
    <row r="68" s="3" customFormat="1" ht="38" customHeight="1" spans="1:10">
      <c r="A68" s="35"/>
      <c r="B68" s="28"/>
      <c r="C68" s="33"/>
      <c r="D68" s="33"/>
      <c r="E68" s="33" t="s">
        <v>193</v>
      </c>
      <c r="F68" s="25">
        <v>10</v>
      </c>
      <c r="G68" s="25"/>
      <c r="H68" s="33"/>
      <c r="I68" s="33"/>
      <c r="J68" s="25"/>
    </row>
    <row r="69" s="4" customFormat="1" ht="23" customHeight="1" spans="1:10">
      <c r="A69" s="55">
        <v>0</v>
      </c>
      <c r="B69" s="28" t="s">
        <v>194</v>
      </c>
      <c r="C69" s="44"/>
      <c r="D69" s="44"/>
      <c r="E69" s="44"/>
      <c r="F69" s="17">
        <v>0</v>
      </c>
      <c r="G69" s="17"/>
      <c r="H69" s="44"/>
      <c r="I69" s="44"/>
      <c r="J69" s="17" t="s">
        <v>15</v>
      </c>
    </row>
    <row r="70" s="3" customFormat="1" ht="21.75" customHeight="1" spans="1:10">
      <c r="A70" s="17">
        <v>4</v>
      </c>
      <c r="B70" s="18" t="s">
        <v>195</v>
      </c>
      <c r="C70" s="17"/>
      <c r="D70" s="17"/>
      <c r="E70" s="25"/>
      <c r="F70" s="17">
        <f>SUM(F71:F74)</f>
        <v>3313.54</v>
      </c>
      <c r="G70" s="25"/>
      <c r="H70" s="25"/>
      <c r="I70" s="25"/>
      <c r="J70" s="17" t="s">
        <v>15</v>
      </c>
    </row>
    <row r="71" s="3" customFormat="1" ht="107" customHeight="1" spans="1:10">
      <c r="A71" s="17">
        <v>1</v>
      </c>
      <c r="B71" s="45" t="s">
        <v>196</v>
      </c>
      <c r="C71" s="33" t="s">
        <v>197</v>
      </c>
      <c r="D71" s="33" t="s">
        <v>198</v>
      </c>
      <c r="E71" s="49" t="s">
        <v>199</v>
      </c>
      <c r="F71" s="25">
        <v>949.54</v>
      </c>
      <c r="G71" s="25" t="s">
        <v>20</v>
      </c>
      <c r="H71" s="56" t="s">
        <v>200</v>
      </c>
      <c r="I71" s="35" t="s">
        <v>200</v>
      </c>
      <c r="J71" s="25"/>
    </row>
    <row r="72" s="3" customFormat="1" ht="79" customHeight="1" spans="1:10">
      <c r="A72" s="17">
        <v>2</v>
      </c>
      <c r="B72" s="45" t="s">
        <v>201</v>
      </c>
      <c r="C72" s="33" t="s">
        <v>202</v>
      </c>
      <c r="D72" s="33" t="s">
        <v>203</v>
      </c>
      <c r="E72" s="49" t="s">
        <v>204</v>
      </c>
      <c r="F72" s="25">
        <v>342</v>
      </c>
      <c r="G72" s="25" t="s">
        <v>20</v>
      </c>
      <c r="H72" s="56" t="s">
        <v>200</v>
      </c>
      <c r="I72" s="35" t="s">
        <v>200</v>
      </c>
      <c r="J72" s="25"/>
    </row>
    <row r="73" s="3" customFormat="1" ht="64" customHeight="1" spans="1:10">
      <c r="A73" s="17">
        <v>3</v>
      </c>
      <c r="B73" s="57" t="s">
        <v>205</v>
      </c>
      <c r="C73" s="58" t="s">
        <v>41</v>
      </c>
      <c r="D73" s="58" t="s">
        <v>206</v>
      </c>
      <c r="E73" s="59" t="s">
        <v>207</v>
      </c>
      <c r="F73" s="58">
        <v>1022</v>
      </c>
      <c r="G73" s="25" t="s">
        <v>20</v>
      </c>
      <c r="H73" s="60" t="s">
        <v>200</v>
      </c>
      <c r="I73" s="60" t="s">
        <v>200</v>
      </c>
      <c r="J73" s="33"/>
    </row>
    <row r="74" s="3" customFormat="1" ht="98" customHeight="1" spans="1:10">
      <c r="A74" s="17">
        <v>4</v>
      </c>
      <c r="B74" s="61" t="s">
        <v>208</v>
      </c>
      <c r="C74" s="62" t="s">
        <v>41</v>
      </c>
      <c r="D74" s="62" t="s">
        <v>209</v>
      </c>
      <c r="E74" s="62" t="s">
        <v>210</v>
      </c>
      <c r="F74" s="63">
        <v>1000</v>
      </c>
      <c r="G74" s="25" t="s">
        <v>20</v>
      </c>
      <c r="H74" s="62" t="s">
        <v>211</v>
      </c>
      <c r="I74" s="62" t="s">
        <v>211</v>
      </c>
      <c r="J74" s="33"/>
    </row>
    <row r="75" s="4" customFormat="1" ht="30.95" customHeight="1" spans="1:10">
      <c r="A75" s="17">
        <v>5</v>
      </c>
      <c r="B75" s="18" t="s">
        <v>212</v>
      </c>
      <c r="C75" s="17"/>
      <c r="D75" s="17"/>
      <c r="E75" s="17"/>
      <c r="F75" s="17">
        <f>SUM(F76:F80)</f>
        <v>600</v>
      </c>
      <c r="G75" s="25" t="s">
        <v>20</v>
      </c>
      <c r="H75" s="17"/>
      <c r="I75" s="17"/>
      <c r="J75" s="17" t="s">
        <v>15</v>
      </c>
    </row>
    <row r="76" s="3" customFormat="1" ht="66" customHeight="1" spans="1:10">
      <c r="A76" s="33">
        <v>1</v>
      </c>
      <c r="B76" s="45" t="s">
        <v>213</v>
      </c>
      <c r="C76" s="33" t="s">
        <v>101</v>
      </c>
      <c r="D76" s="33" t="s">
        <v>214</v>
      </c>
      <c r="E76" s="45" t="s">
        <v>215</v>
      </c>
      <c r="F76" s="33">
        <v>50</v>
      </c>
      <c r="G76" s="25" t="s">
        <v>20</v>
      </c>
      <c r="H76" s="33" t="s">
        <v>216</v>
      </c>
      <c r="I76" s="33" t="s">
        <v>217</v>
      </c>
      <c r="J76" s="33"/>
    </row>
    <row r="77" s="3" customFormat="1" ht="70" customHeight="1" spans="1:10">
      <c r="A77" s="33">
        <v>2</v>
      </c>
      <c r="B77" s="45" t="s">
        <v>218</v>
      </c>
      <c r="C77" s="33" t="s">
        <v>32</v>
      </c>
      <c r="D77" s="33" t="s">
        <v>219</v>
      </c>
      <c r="E77" s="45" t="s">
        <v>220</v>
      </c>
      <c r="F77" s="33">
        <v>50</v>
      </c>
      <c r="G77" s="25" t="s">
        <v>20</v>
      </c>
      <c r="H77" s="33" t="s">
        <v>35</v>
      </c>
      <c r="I77" s="33" t="s">
        <v>217</v>
      </c>
      <c r="J77" s="33"/>
    </row>
    <row r="78" s="3" customFormat="1" ht="68" customHeight="1" spans="1:10">
      <c r="A78" s="33">
        <v>3</v>
      </c>
      <c r="B78" s="45" t="s">
        <v>221</v>
      </c>
      <c r="C78" s="33" t="s">
        <v>101</v>
      </c>
      <c r="D78" s="33" t="s">
        <v>222</v>
      </c>
      <c r="E78" s="45" t="s">
        <v>223</v>
      </c>
      <c r="F78" s="33">
        <v>100</v>
      </c>
      <c r="G78" s="25" t="s">
        <v>20</v>
      </c>
      <c r="H78" s="33" t="s">
        <v>216</v>
      </c>
      <c r="I78" s="33" t="s">
        <v>217</v>
      </c>
      <c r="J78" s="33"/>
    </row>
    <row r="79" s="3" customFormat="1" ht="109" customHeight="1" spans="1:10">
      <c r="A79" s="33">
        <v>4</v>
      </c>
      <c r="B79" s="45" t="s">
        <v>224</v>
      </c>
      <c r="C79" s="33" t="s">
        <v>41</v>
      </c>
      <c r="D79" s="33" t="s">
        <v>42</v>
      </c>
      <c r="E79" s="35" t="s">
        <v>225</v>
      </c>
      <c r="F79" s="33">
        <v>300</v>
      </c>
      <c r="G79" s="25" t="s">
        <v>20</v>
      </c>
      <c r="H79" s="33" t="s">
        <v>44</v>
      </c>
      <c r="I79" s="33" t="s">
        <v>217</v>
      </c>
      <c r="J79" s="33"/>
    </row>
    <row r="80" s="3" customFormat="1" ht="65" customHeight="1" spans="1:10">
      <c r="A80" s="33">
        <v>5</v>
      </c>
      <c r="B80" s="45" t="s">
        <v>226</v>
      </c>
      <c r="C80" s="33" t="s">
        <v>27</v>
      </c>
      <c r="D80" s="33" t="s">
        <v>179</v>
      </c>
      <c r="E80" s="64" t="s">
        <v>227</v>
      </c>
      <c r="F80" s="33">
        <v>100</v>
      </c>
      <c r="G80" s="25" t="s">
        <v>20</v>
      </c>
      <c r="H80" s="33" t="s">
        <v>30</v>
      </c>
      <c r="I80" s="33" t="s">
        <v>217</v>
      </c>
      <c r="J80" s="33"/>
    </row>
    <row r="81" s="4" customFormat="1" ht="33" customHeight="1" spans="1:10">
      <c r="A81" s="17">
        <v>15</v>
      </c>
      <c r="B81" s="18" t="s">
        <v>228</v>
      </c>
      <c r="C81" s="17"/>
      <c r="D81" s="17"/>
      <c r="E81" s="17"/>
      <c r="F81" s="17">
        <f>F82+F97</f>
        <v>5032.1</v>
      </c>
      <c r="G81" s="17"/>
      <c r="H81" s="17"/>
      <c r="I81" s="17"/>
      <c r="J81" s="33" t="s">
        <v>15</v>
      </c>
    </row>
    <row r="82" s="3" customFormat="1" ht="36.95" customHeight="1" spans="1:10">
      <c r="A82" s="17">
        <v>14</v>
      </c>
      <c r="B82" s="28" t="s">
        <v>229</v>
      </c>
      <c r="C82" s="33"/>
      <c r="D82" s="65">
        <v>14</v>
      </c>
      <c r="E82" s="65"/>
      <c r="F82" s="25">
        <f>SUM(F83:F96)</f>
        <v>2787.1</v>
      </c>
      <c r="G82" s="25"/>
      <c r="H82" s="25"/>
      <c r="I82" s="25"/>
      <c r="J82" s="33" t="s">
        <v>15</v>
      </c>
    </row>
    <row r="83" s="6" customFormat="1" ht="80" customHeight="1" spans="1:10">
      <c r="A83" s="66">
        <v>1</v>
      </c>
      <c r="B83" s="67" t="s">
        <v>230</v>
      </c>
      <c r="C83" s="35" t="s">
        <v>27</v>
      </c>
      <c r="D83" s="35" t="s">
        <v>231</v>
      </c>
      <c r="E83" s="56" t="s">
        <v>232</v>
      </c>
      <c r="F83" s="17">
        <v>350</v>
      </c>
      <c r="G83" s="68" t="s">
        <v>20</v>
      </c>
      <c r="H83" s="33" t="s">
        <v>233</v>
      </c>
      <c r="I83" s="33" t="s">
        <v>234</v>
      </c>
      <c r="J83" s="33"/>
    </row>
    <row r="84" s="6" customFormat="1" ht="104" customHeight="1" spans="1:10">
      <c r="A84" s="66">
        <v>2</v>
      </c>
      <c r="B84" s="67" t="s">
        <v>235</v>
      </c>
      <c r="C84" s="35" t="s">
        <v>32</v>
      </c>
      <c r="D84" s="35" t="s">
        <v>236</v>
      </c>
      <c r="E84" s="56" t="s">
        <v>237</v>
      </c>
      <c r="F84" s="17">
        <v>419</v>
      </c>
      <c r="G84" s="68" t="s">
        <v>20</v>
      </c>
      <c r="H84" s="33" t="s">
        <v>233</v>
      </c>
      <c r="I84" s="33" t="s">
        <v>234</v>
      </c>
      <c r="J84" s="33"/>
    </row>
    <row r="85" s="6" customFormat="1" ht="121" customHeight="1" spans="1:10">
      <c r="A85" s="66">
        <v>3</v>
      </c>
      <c r="B85" s="67" t="s">
        <v>238</v>
      </c>
      <c r="C85" s="35" t="s">
        <v>32</v>
      </c>
      <c r="D85" s="35" t="s">
        <v>239</v>
      </c>
      <c r="E85" s="56" t="s">
        <v>240</v>
      </c>
      <c r="F85" s="17">
        <v>309</v>
      </c>
      <c r="G85" s="68" t="s">
        <v>20</v>
      </c>
      <c r="H85" s="33" t="s">
        <v>233</v>
      </c>
      <c r="I85" s="33" t="s">
        <v>234</v>
      </c>
      <c r="J85" s="33"/>
    </row>
    <row r="86" s="6" customFormat="1" ht="75" customHeight="1" spans="1:10">
      <c r="A86" s="66">
        <v>4</v>
      </c>
      <c r="B86" s="67" t="s">
        <v>241</v>
      </c>
      <c r="C86" s="35" t="s">
        <v>32</v>
      </c>
      <c r="D86" s="35" t="s">
        <v>242</v>
      </c>
      <c r="E86" s="56" t="s">
        <v>243</v>
      </c>
      <c r="F86" s="27">
        <v>78</v>
      </c>
      <c r="G86" s="68" t="s">
        <v>20</v>
      </c>
      <c r="H86" s="33" t="s">
        <v>233</v>
      </c>
      <c r="I86" s="33" t="s">
        <v>234</v>
      </c>
      <c r="J86" s="33"/>
    </row>
    <row r="87" s="6" customFormat="1" ht="91" customHeight="1" spans="1:10">
      <c r="A87" s="66">
        <v>5</v>
      </c>
      <c r="B87" s="67" t="s">
        <v>244</v>
      </c>
      <c r="C87" s="35" t="s">
        <v>46</v>
      </c>
      <c r="D87" s="35" t="s">
        <v>245</v>
      </c>
      <c r="E87" s="56" t="s">
        <v>246</v>
      </c>
      <c r="F87" s="27">
        <v>398</v>
      </c>
      <c r="G87" s="68" t="s">
        <v>20</v>
      </c>
      <c r="H87" s="33" t="s">
        <v>233</v>
      </c>
      <c r="I87" s="33" t="s">
        <v>234</v>
      </c>
      <c r="J87" s="33"/>
    </row>
    <row r="88" s="6" customFormat="1" ht="79" customHeight="1" spans="1:10">
      <c r="A88" s="66">
        <v>6</v>
      </c>
      <c r="B88" s="67" t="s">
        <v>247</v>
      </c>
      <c r="C88" s="35" t="s">
        <v>134</v>
      </c>
      <c r="D88" s="35" t="s">
        <v>248</v>
      </c>
      <c r="E88" s="56" t="s">
        <v>249</v>
      </c>
      <c r="F88" s="31">
        <v>60</v>
      </c>
      <c r="G88" s="68" t="s">
        <v>20</v>
      </c>
      <c r="H88" s="33" t="s">
        <v>233</v>
      </c>
      <c r="I88" s="33" t="s">
        <v>234</v>
      </c>
      <c r="J88" s="33"/>
    </row>
    <row r="89" s="6" customFormat="1" ht="73" customHeight="1" spans="1:10">
      <c r="A89" s="66">
        <v>7</v>
      </c>
      <c r="B89" s="67" t="s">
        <v>250</v>
      </c>
      <c r="C89" s="35" t="s">
        <v>108</v>
      </c>
      <c r="D89" s="35" t="s">
        <v>251</v>
      </c>
      <c r="E89" s="56" t="s">
        <v>252</v>
      </c>
      <c r="F89" s="31">
        <v>148</v>
      </c>
      <c r="G89" s="68" t="s">
        <v>20</v>
      </c>
      <c r="H89" s="33" t="s">
        <v>233</v>
      </c>
      <c r="I89" s="33" t="s">
        <v>234</v>
      </c>
      <c r="J89" s="33"/>
    </row>
    <row r="90" s="6" customFormat="1" ht="88" customHeight="1" spans="1:10">
      <c r="A90" s="66">
        <v>8</v>
      </c>
      <c r="B90" s="67" t="s">
        <v>253</v>
      </c>
      <c r="C90" s="35" t="s">
        <v>108</v>
      </c>
      <c r="D90" s="35" t="s">
        <v>254</v>
      </c>
      <c r="E90" s="56" t="s">
        <v>255</v>
      </c>
      <c r="F90" s="31">
        <v>159</v>
      </c>
      <c r="G90" s="68" t="s">
        <v>20</v>
      </c>
      <c r="H90" s="33" t="s">
        <v>233</v>
      </c>
      <c r="I90" s="33" t="s">
        <v>234</v>
      </c>
      <c r="J90" s="33"/>
    </row>
    <row r="91" s="6" customFormat="1" ht="83" customHeight="1" spans="1:10">
      <c r="A91" s="66">
        <v>9</v>
      </c>
      <c r="B91" s="67" t="s">
        <v>256</v>
      </c>
      <c r="C91" s="35" t="s">
        <v>101</v>
      </c>
      <c r="D91" s="35" t="s">
        <v>257</v>
      </c>
      <c r="E91" s="56" t="s">
        <v>258</v>
      </c>
      <c r="F91" s="31">
        <v>152</v>
      </c>
      <c r="G91" s="68" t="s">
        <v>20</v>
      </c>
      <c r="H91" s="33" t="s">
        <v>233</v>
      </c>
      <c r="I91" s="33" t="s">
        <v>234</v>
      </c>
      <c r="J91" s="33"/>
    </row>
    <row r="92" s="6" customFormat="1" ht="87" customHeight="1" spans="1:10">
      <c r="A92" s="66">
        <v>10</v>
      </c>
      <c r="B92" s="67" t="s">
        <v>259</v>
      </c>
      <c r="C92" s="35" t="s">
        <v>101</v>
      </c>
      <c r="D92" s="35" t="s">
        <v>260</v>
      </c>
      <c r="E92" s="56" t="s">
        <v>261</v>
      </c>
      <c r="F92" s="31">
        <v>179</v>
      </c>
      <c r="G92" s="68" t="s">
        <v>20</v>
      </c>
      <c r="H92" s="33" t="s">
        <v>233</v>
      </c>
      <c r="I92" s="33" t="s">
        <v>234</v>
      </c>
      <c r="J92" s="33"/>
    </row>
    <row r="93" s="6" customFormat="1" ht="57" customHeight="1" spans="1:10">
      <c r="A93" s="66">
        <v>11</v>
      </c>
      <c r="B93" s="67" t="s">
        <v>262</v>
      </c>
      <c r="C93" s="35" t="s">
        <v>101</v>
      </c>
      <c r="D93" s="35" t="s">
        <v>263</v>
      </c>
      <c r="E93" s="56" t="s">
        <v>264</v>
      </c>
      <c r="F93" s="31">
        <v>45</v>
      </c>
      <c r="G93" s="68" t="s">
        <v>20</v>
      </c>
      <c r="H93" s="33" t="s">
        <v>233</v>
      </c>
      <c r="I93" s="33" t="s">
        <v>234</v>
      </c>
      <c r="J93" s="33"/>
    </row>
    <row r="94" s="6" customFormat="1" ht="105" customHeight="1" spans="1:10">
      <c r="A94" s="66">
        <v>12</v>
      </c>
      <c r="B94" s="67" t="s">
        <v>265</v>
      </c>
      <c r="C94" s="35" t="s">
        <v>27</v>
      </c>
      <c r="D94" s="35" t="s">
        <v>266</v>
      </c>
      <c r="E94" s="35" t="s">
        <v>267</v>
      </c>
      <c r="F94" s="69">
        <v>106.1</v>
      </c>
      <c r="G94" s="68" t="s">
        <v>20</v>
      </c>
      <c r="H94" s="33" t="s">
        <v>233</v>
      </c>
      <c r="I94" s="33" t="s">
        <v>234</v>
      </c>
      <c r="J94" s="33"/>
    </row>
    <row r="95" s="6" customFormat="1" ht="133" customHeight="1" spans="1:10">
      <c r="A95" s="66">
        <v>13</v>
      </c>
      <c r="B95" s="70" t="s">
        <v>268</v>
      </c>
      <c r="C95" s="33" t="s">
        <v>41</v>
      </c>
      <c r="D95" s="33" t="s">
        <v>269</v>
      </c>
      <c r="E95" s="35" t="s">
        <v>270</v>
      </c>
      <c r="F95" s="69">
        <v>95</v>
      </c>
      <c r="G95" s="68" t="s">
        <v>20</v>
      </c>
      <c r="H95" s="33" t="s">
        <v>233</v>
      </c>
      <c r="I95" s="33" t="s">
        <v>234</v>
      </c>
      <c r="J95" s="33"/>
    </row>
    <row r="96" s="6" customFormat="1" ht="194" customHeight="1" spans="1:10">
      <c r="A96" s="66">
        <v>14</v>
      </c>
      <c r="B96" s="70" t="s">
        <v>271</v>
      </c>
      <c r="C96" s="33" t="s">
        <v>101</v>
      </c>
      <c r="D96" s="33" t="s">
        <v>102</v>
      </c>
      <c r="E96" s="33" t="s">
        <v>272</v>
      </c>
      <c r="F96" s="69">
        <v>289</v>
      </c>
      <c r="G96" s="68" t="s">
        <v>20</v>
      </c>
      <c r="H96" s="33" t="s">
        <v>233</v>
      </c>
      <c r="I96" s="33" t="s">
        <v>234</v>
      </c>
      <c r="J96" s="33"/>
    </row>
    <row r="97" s="3" customFormat="1" ht="42" customHeight="1" spans="1:10">
      <c r="A97" s="55">
        <v>1</v>
      </c>
      <c r="B97" s="28" t="s">
        <v>273</v>
      </c>
      <c r="C97" s="44"/>
      <c r="D97" s="44"/>
      <c r="E97" s="27"/>
      <c r="F97" s="25">
        <v>2245</v>
      </c>
      <c r="G97" s="25"/>
      <c r="H97" s="44"/>
      <c r="I97" s="44"/>
      <c r="J97" s="33" t="s">
        <v>15</v>
      </c>
    </row>
    <row r="98" s="3" customFormat="1" ht="50" customHeight="1" spans="1:10">
      <c r="A98" s="55">
        <v>1</v>
      </c>
      <c r="B98" s="28" t="s">
        <v>274</v>
      </c>
      <c r="C98" s="44" t="s">
        <v>18</v>
      </c>
      <c r="D98" s="44"/>
      <c r="E98" s="44" t="s">
        <v>275</v>
      </c>
      <c r="F98" s="25">
        <v>2245</v>
      </c>
      <c r="G98" s="25" t="s">
        <v>20</v>
      </c>
      <c r="H98" s="44" t="s">
        <v>18</v>
      </c>
      <c r="I98" s="44" t="s">
        <v>70</v>
      </c>
      <c r="J98" s="25"/>
    </row>
    <row r="99" s="3" customFormat="1" ht="40" customHeight="1" spans="1:10">
      <c r="A99" s="17">
        <f t="shared" ref="A99:F99" si="0">A100+A110+A112+A117+A119+A120+A131</f>
        <v>24</v>
      </c>
      <c r="B99" s="17" t="s">
        <v>276</v>
      </c>
      <c r="C99" s="17">
        <f t="shared" si="0"/>
        <v>0</v>
      </c>
      <c r="D99" s="17">
        <f t="shared" si="0"/>
        <v>32</v>
      </c>
      <c r="E99" s="17">
        <f t="shared" si="0"/>
        <v>0</v>
      </c>
      <c r="F99" s="17">
        <f t="shared" si="0"/>
        <v>8231.23</v>
      </c>
      <c r="G99" s="25"/>
      <c r="H99" s="25"/>
      <c r="I99" s="25"/>
      <c r="J99" s="25"/>
    </row>
    <row r="100" s="4" customFormat="1" ht="29" customHeight="1" spans="1:10">
      <c r="A100" s="17">
        <f>A101+A106+A108</f>
        <v>6</v>
      </c>
      <c r="B100" s="18" t="s">
        <v>277</v>
      </c>
      <c r="C100" s="17"/>
      <c r="D100" s="17"/>
      <c r="E100" s="17"/>
      <c r="F100" s="17">
        <f>F101+F106+F108</f>
        <v>2030.65</v>
      </c>
      <c r="G100" s="17"/>
      <c r="H100" s="17"/>
      <c r="I100" s="17"/>
      <c r="J100" s="44" t="s">
        <v>15</v>
      </c>
    </row>
    <row r="101" s="4" customFormat="1" ht="21.95" customHeight="1" spans="1:10">
      <c r="A101" s="17">
        <v>4</v>
      </c>
      <c r="B101" s="18" t="s">
        <v>278</v>
      </c>
      <c r="C101" s="17"/>
      <c r="D101" s="17"/>
      <c r="E101" s="17"/>
      <c r="F101" s="17">
        <f>SUM(F102:F105)</f>
        <v>1472.29</v>
      </c>
      <c r="G101" s="17"/>
      <c r="H101" s="17"/>
      <c r="I101" s="17"/>
      <c r="J101" s="44" t="s">
        <v>15</v>
      </c>
    </row>
    <row r="102" s="3" customFormat="1" ht="53" customHeight="1" spans="1:10">
      <c r="A102" s="25">
        <v>1</v>
      </c>
      <c r="B102" s="45" t="s">
        <v>279</v>
      </c>
      <c r="C102" s="25" t="s">
        <v>280</v>
      </c>
      <c r="D102" s="25"/>
      <c r="E102" s="35" t="s">
        <v>281</v>
      </c>
      <c r="F102" s="31">
        <v>608.29</v>
      </c>
      <c r="G102" s="25" t="s">
        <v>20</v>
      </c>
      <c r="H102" s="25" t="s">
        <v>282</v>
      </c>
      <c r="I102" s="25" t="s">
        <v>282</v>
      </c>
      <c r="J102" s="33"/>
    </row>
    <row r="103" s="3" customFormat="1" ht="69" customHeight="1" spans="1:10">
      <c r="A103" s="25">
        <v>2</v>
      </c>
      <c r="B103" s="45" t="s">
        <v>283</v>
      </c>
      <c r="C103" s="33" t="s">
        <v>284</v>
      </c>
      <c r="D103" s="33"/>
      <c r="E103" s="33" t="s">
        <v>285</v>
      </c>
      <c r="F103" s="33">
        <v>500</v>
      </c>
      <c r="G103" s="25" t="s">
        <v>20</v>
      </c>
      <c r="H103" s="33" t="s">
        <v>282</v>
      </c>
      <c r="I103" s="33" t="s">
        <v>282</v>
      </c>
      <c r="J103" s="33"/>
    </row>
    <row r="104" s="3" customFormat="1" ht="68" customHeight="1" spans="1:10">
      <c r="A104" s="25">
        <v>3</v>
      </c>
      <c r="B104" s="45" t="s">
        <v>286</v>
      </c>
      <c r="C104" s="33" t="s">
        <v>134</v>
      </c>
      <c r="D104" s="33" t="s">
        <v>287</v>
      </c>
      <c r="E104" s="35" t="s">
        <v>288</v>
      </c>
      <c r="F104" s="25">
        <v>184</v>
      </c>
      <c r="G104" s="25" t="s">
        <v>20</v>
      </c>
      <c r="H104" s="33" t="s">
        <v>289</v>
      </c>
      <c r="I104" s="33" t="s">
        <v>290</v>
      </c>
      <c r="J104" s="25"/>
    </row>
    <row r="105" s="3" customFormat="1" ht="79" customHeight="1" spans="1:10">
      <c r="A105" s="25">
        <v>4</v>
      </c>
      <c r="B105" s="45" t="s">
        <v>291</v>
      </c>
      <c r="C105" s="33" t="s">
        <v>292</v>
      </c>
      <c r="D105" s="33" t="s">
        <v>293</v>
      </c>
      <c r="E105" s="49" t="s">
        <v>294</v>
      </c>
      <c r="F105" s="25">
        <v>180</v>
      </c>
      <c r="G105" s="25" t="s">
        <v>20</v>
      </c>
      <c r="H105" s="56" t="s">
        <v>200</v>
      </c>
      <c r="I105" s="35" t="s">
        <v>200</v>
      </c>
      <c r="J105" s="25"/>
    </row>
    <row r="106" s="3" customFormat="1" ht="27" customHeight="1" spans="1:10">
      <c r="A106" s="44">
        <v>1</v>
      </c>
      <c r="B106" s="28" t="s">
        <v>295</v>
      </c>
      <c r="C106" s="44"/>
      <c r="D106" s="44"/>
      <c r="E106" s="44"/>
      <c r="F106" s="25">
        <v>500</v>
      </c>
      <c r="G106" s="25"/>
      <c r="H106" s="44"/>
      <c r="I106" s="44"/>
      <c r="J106" s="44" t="s">
        <v>15</v>
      </c>
    </row>
    <row r="107" s="3" customFormat="1" ht="62" customHeight="1" spans="1:10">
      <c r="A107" s="44">
        <v>1</v>
      </c>
      <c r="B107" s="61" t="s">
        <v>296</v>
      </c>
      <c r="C107" s="62" t="s">
        <v>27</v>
      </c>
      <c r="D107" s="62" t="s">
        <v>297</v>
      </c>
      <c r="E107" s="62" t="s">
        <v>298</v>
      </c>
      <c r="F107" s="25">
        <v>500</v>
      </c>
      <c r="G107" s="25" t="s">
        <v>20</v>
      </c>
      <c r="H107" s="56" t="s">
        <v>200</v>
      </c>
      <c r="I107" s="56" t="s">
        <v>200</v>
      </c>
      <c r="J107" s="44"/>
    </row>
    <row r="108" s="4" customFormat="1" ht="27" customHeight="1" spans="1:10">
      <c r="A108" s="44">
        <v>1</v>
      </c>
      <c r="B108" s="28" t="s">
        <v>299</v>
      </c>
      <c r="C108" s="44"/>
      <c r="D108" s="44"/>
      <c r="E108" s="44"/>
      <c r="F108" s="17">
        <f>SUM(F109:F109)</f>
        <v>58.36</v>
      </c>
      <c r="G108" s="17"/>
      <c r="H108" s="44"/>
      <c r="I108" s="44" t="s">
        <v>15</v>
      </c>
      <c r="J108" s="44" t="s">
        <v>15</v>
      </c>
    </row>
    <row r="109" s="3" customFormat="1" ht="88" customHeight="1" spans="1:10">
      <c r="A109" s="33">
        <v>1</v>
      </c>
      <c r="B109" s="45" t="s">
        <v>300</v>
      </c>
      <c r="C109" s="33" t="s">
        <v>108</v>
      </c>
      <c r="D109" s="33" t="s">
        <v>301</v>
      </c>
      <c r="E109" s="35" t="s">
        <v>302</v>
      </c>
      <c r="F109" s="25">
        <v>58.36</v>
      </c>
      <c r="G109" s="25" t="s">
        <v>20</v>
      </c>
      <c r="H109" s="33" t="s">
        <v>108</v>
      </c>
      <c r="I109" s="33" t="s">
        <v>303</v>
      </c>
      <c r="J109" s="25"/>
    </row>
    <row r="110" s="4" customFormat="1" ht="18" customHeight="1" spans="1:10">
      <c r="A110" s="17">
        <v>1</v>
      </c>
      <c r="B110" s="18" t="s">
        <v>304</v>
      </c>
      <c r="C110" s="17"/>
      <c r="D110" s="17"/>
      <c r="E110" s="17"/>
      <c r="F110" s="17">
        <f>F111</f>
        <v>672.25</v>
      </c>
      <c r="G110" s="17"/>
      <c r="H110" s="17"/>
      <c r="I110" s="17"/>
      <c r="J110" s="44" t="s">
        <v>15</v>
      </c>
    </row>
    <row r="111" s="3" customFormat="1" ht="37" customHeight="1" spans="1:10">
      <c r="A111" s="25">
        <v>1</v>
      </c>
      <c r="B111" s="71" t="s">
        <v>305</v>
      </c>
      <c r="C111" s="25" t="s">
        <v>18</v>
      </c>
      <c r="D111" s="25"/>
      <c r="E111" s="25" t="s">
        <v>306</v>
      </c>
      <c r="F111" s="25">
        <v>672.25</v>
      </c>
      <c r="G111" s="25"/>
      <c r="H111" s="25" t="s">
        <v>307</v>
      </c>
      <c r="I111" s="25" t="s">
        <v>307</v>
      </c>
      <c r="J111" s="33"/>
    </row>
    <row r="112" s="4" customFormat="1" ht="76.5" spans="1:10">
      <c r="A112" s="17">
        <v>4</v>
      </c>
      <c r="B112" s="18" t="s">
        <v>308</v>
      </c>
      <c r="C112" s="17"/>
      <c r="D112" s="17"/>
      <c r="E112" s="17"/>
      <c r="F112" s="17">
        <f>SUM(F113:F116)</f>
        <v>2539.13</v>
      </c>
      <c r="G112" s="17">
        <f>SUM(G113:G116)</f>
        <v>0</v>
      </c>
      <c r="H112" s="17"/>
      <c r="I112" s="17"/>
      <c r="J112" s="44" t="s">
        <v>15</v>
      </c>
    </row>
    <row r="113" s="3" customFormat="1" ht="109" customHeight="1" spans="1:10">
      <c r="A113" s="35">
        <v>1</v>
      </c>
      <c r="B113" s="45" t="s">
        <v>309</v>
      </c>
      <c r="C113" s="33" t="s">
        <v>115</v>
      </c>
      <c r="D113" s="33" t="s">
        <v>310</v>
      </c>
      <c r="E113" s="35" t="s">
        <v>311</v>
      </c>
      <c r="F113" s="46">
        <v>1309.13</v>
      </c>
      <c r="G113" s="25" t="s">
        <v>20</v>
      </c>
      <c r="H113" s="33" t="s">
        <v>115</v>
      </c>
      <c r="I113" s="33" t="s">
        <v>290</v>
      </c>
      <c r="J113" s="25"/>
    </row>
    <row r="114" s="3" customFormat="1" ht="81" customHeight="1" spans="1:10">
      <c r="A114" s="35">
        <v>2</v>
      </c>
      <c r="B114" s="45" t="s">
        <v>312</v>
      </c>
      <c r="C114" s="35" t="s">
        <v>27</v>
      </c>
      <c r="D114" s="35" t="s">
        <v>313</v>
      </c>
      <c r="E114" s="31" t="s">
        <v>314</v>
      </c>
      <c r="F114" s="72">
        <v>500</v>
      </c>
      <c r="G114" s="25" t="s">
        <v>20</v>
      </c>
      <c r="H114" s="33" t="s">
        <v>27</v>
      </c>
      <c r="I114" s="33" t="s">
        <v>290</v>
      </c>
      <c r="J114" s="25"/>
    </row>
    <row r="115" s="3" customFormat="1" ht="92" customHeight="1" spans="1:10">
      <c r="A115" s="35">
        <v>3</v>
      </c>
      <c r="B115" s="45" t="s">
        <v>315</v>
      </c>
      <c r="C115" s="33" t="s">
        <v>46</v>
      </c>
      <c r="D115" s="33" t="s">
        <v>316</v>
      </c>
      <c r="E115" s="31" t="s">
        <v>317</v>
      </c>
      <c r="F115" s="72">
        <v>400</v>
      </c>
      <c r="G115" s="25" t="s">
        <v>20</v>
      </c>
      <c r="H115" s="33" t="s">
        <v>46</v>
      </c>
      <c r="I115" s="33" t="s">
        <v>290</v>
      </c>
      <c r="J115" s="25"/>
    </row>
    <row r="116" s="3" customFormat="1" ht="77" customHeight="1" spans="1:10">
      <c r="A116" s="35">
        <v>4</v>
      </c>
      <c r="B116" s="45" t="s">
        <v>318</v>
      </c>
      <c r="C116" s="33" t="s">
        <v>142</v>
      </c>
      <c r="D116" s="33" t="s">
        <v>319</v>
      </c>
      <c r="E116" s="31" t="s">
        <v>320</v>
      </c>
      <c r="F116" s="72">
        <v>330</v>
      </c>
      <c r="G116" s="25" t="s">
        <v>20</v>
      </c>
      <c r="H116" s="33" t="s">
        <v>142</v>
      </c>
      <c r="I116" s="33" t="s">
        <v>290</v>
      </c>
      <c r="J116" s="25"/>
    </row>
    <row r="117" s="4" customFormat="1" ht="24" customHeight="1" spans="1:10">
      <c r="A117" s="17">
        <v>1</v>
      </c>
      <c r="B117" s="18" t="s">
        <v>321</v>
      </c>
      <c r="C117" s="17"/>
      <c r="D117" s="17"/>
      <c r="E117" s="17"/>
      <c r="F117" s="17">
        <v>200</v>
      </c>
      <c r="G117" s="17"/>
      <c r="H117" s="17"/>
      <c r="I117" s="17"/>
      <c r="J117" s="44" t="s">
        <v>15</v>
      </c>
    </row>
    <row r="118" s="4" customFormat="1" ht="61" customHeight="1" spans="1:10">
      <c r="A118" s="17">
        <v>1</v>
      </c>
      <c r="B118" s="28" t="s">
        <v>322</v>
      </c>
      <c r="C118" s="44" t="s">
        <v>18</v>
      </c>
      <c r="D118" s="44" t="s">
        <v>323</v>
      </c>
      <c r="E118" s="73" t="s">
        <v>324</v>
      </c>
      <c r="F118" s="17">
        <v>200</v>
      </c>
      <c r="G118" s="25" t="s">
        <v>20</v>
      </c>
      <c r="H118" s="17" t="s">
        <v>325</v>
      </c>
      <c r="I118" s="17" t="s">
        <v>325</v>
      </c>
      <c r="J118" s="44"/>
    </row>
    <row r="119" s="3" customFormat="1" ht="24" customHeight="1" spans="1:10">
      <c r="A119" s="17">
        <v>0</v>
      </c>
      <c r="B119" s="18" t="s">
        <v>326</v>
      </c>
      <c r="C119" s="17"/>
      <c r="D119" s="17"/>
      <c r="E119" s="25"/>
      <c r="F119" s="25">
        <v>0</v>
      </c>
      <c r="G119" s="25"/>
      <c r="H119" s="25"/>
      <c r="I119" s="25"/>
      <c r="J119" s="44" t="s">
        <v>15</v>
      </c>
    </row>
    <row r="120" s="4" customFormat="1" ht="30" customHeight="1" spans="1:10">
      <c r="A120" s="17">
        <v>10</v>
      </c>
      <c r="B120" s="18" t="s">
        <v>327</v>
      </c>
      <c r="C120" s="17"/>
      <c r="D120" s="17">
        <v>32</v>
      </c>
      <c r="E120" s="17"/>
      <c r="F120" s="17">
        <f>F121+F122+F123+F124+F125+F126+F127+F128+F129+F130</f>
        <v>1600</v>
      </c>
      <c r="G120" s="17"/>
      <c r="H120" s="17"/>
      <c r="I120" s="17"/>
      <c r="J120" s="44" t="s">
        <v>15</v>
      </c>
    </row>
    <row r="121" s="3" customFormat="1" ht="143" customHeight="1" spans="1:10">
      <c r="A121" s="17">
        <v>1</v>
      </c>
      <c r="B121" s="45" t="s">
        <v>328</v>
      </c>
      <c r="C121" s="33" t="s">
        <v>27</v>
      </c>
      <c r="D121" s="33" t="s">
        <v>329</v>
      </c>
      <c r="E121" s="33" t="s">
        <v>330</v>
      </c>
      <c r="F121" s="25">
        <v>450</v>
      </c>
      <c r="G121" s="25" t="s">
        <v>20</v>
      </c>
      <c r="H121" s="74" t="s">
        <v>331</v>
      </c>
      <c r="I121" s="33" t="s">
        <v>332</v>
      </c>
      <c r="J121" s="25"/>
    </row>
    <row r="122" s="3" customFormat="1" ht="100" customHeight="1" spans="1:10">
      <c r="A122" s="17">
        <v>2</v>
      </c>
      <c r="B122" s="45" t="s">
        <v>333</v>
      </c>
      <c r="C122" s="33" t="s">
        <v>46</v>
      </c>
      <c r="D122" s="33" t="s">
        <v>334</v>
      </c>
      <c r="E122" s="33" t="s">
        <v>335</v>
      </c>
      <c r="F122" s="25">
        <v>400</v>
      </c>
      <c r="G122" s="25" t="s">
        <v>20</v>
      </c>
      <c r="H122" s="74" t="s">
        <v>336</v>
      </c>
      <c r="I122" s="33" t="s">
        <v>332</v>
      </c>
      <c r="J122" s="25"/>
    </row>
    <row r="123" s="3" customFormat="1" ht="50" customHeight="1" spans="1:10">
      <c r="A123" s="17">
        <v>3</v>
      </c>
      <c r="B123" s="45" t="s">
        <v>337</v>
      </c>
      <c r="C123" s="33" t="s">
        <v>81</v>
      </c>
      <c r="D123" s="33" t="s">
        <v>338</v>
      </c>
      <c r="E123" s="33" t="s">
        <v>339</v>
      </c>
      <c r="F123" s="25">
        <v>50</v>
      </c>
      <c r="G123" s="25" t="s">
        <v>20</v>
      </c>
      <c r="H123" s="74" t="s">
        <v>340</v>
      </c>
      <c r="I123" s="33" t="s">
        <v>332</v>
      </c>
      <c r="J123" s="25"/>
    </row>
    <row r="124" s="3" customFormat="1" ht="51" customHeight="1" spans="1:10">
      <c r="A124" s="17">
        <v>4</v>
      </c>
      <c r="B124" s="45" t="s">
        <v>341</v>
      </c>
      <c r="C124" s="33" t="s">
        <v>134</v>
      </c>
      <c r="D124" s="33" t="s">
        <v>342</v>
      </c>
      <c r="E124" s="33" t="s">
        <v>343</v>
      </c>
      <c r="F124" s="25">
        <v>50</v>
      </c>
      <c r="G124" s="25" t="s">
        <v>20</v>
      </c>
      <c r="H124" s="74" t="s">
        <v>344</v>
      </c>
      <c r="I124" s="33" t="s">
        <v>332</v>
      </c>
      <c r="J124" s="25"/>
    </row>
    <row r="125" s="3" customFormat="1" ht="53" customHeight="1" spans="1:10">
      <c r="A125" s="17">
        <v>5</v>
      </c>
      <c r="B125" s="45" t="s">
        <v>345</v>
      </c>
      <c r="C125" s="33" t="s">
        <v>108</v>
      </c>
      <c r="D125" s="33" t="s">
        <v>346</v>
      </c>
      <c r="E125" s="33" t="s">
        <v>347</v>
      </c>
      <c r="F125" s="25">
        <v>50</v>
      </c>
      <c r="G125" s="25" t="s">
        <v>20</v>
      </c>
      <c r="H125" s="74" t="s">
        <v>348</v>
      </c>
      <c r="I125" s="33" t="s">
        <v>332</v>
      </c>
      <c r="J125" s="25"/>
    </row>
    <row r="126" s="3" customFormat="1" ht="51" customHeight="1" spans="1:10">
      <c r="A126" s="17">
        <v>6</v>
      </c>
      <c r="B126" s="45" t="s">
        <v>349</v>
      </c>
      <c r="C126" s="33" t="s">
        <v>72</v>
      </c>
      <c r="D126" s="33" t="s">
        <v>128</v>
      </c>
      <c r="E126" s="33" t="s">
        <v>350</v>
      </c>
      <c r="F126" s="25">
        <v>50</v>
      </c>
      <c r="G126" s="25" t="s">
        <v>20</v>
      </c>
      <c r="H126" s="74" t="s">
        <v>351</v>
      </c>
      <c r="I126" s="33" t="s">
        <v>332</v>
      </c>
      <c r="J126" s="25"/>
    </row>
    <row r="127" s="3" customFormat="1" ht="54" customHeight="1" spans="1:10">
      <c r="A127" s="17">
        <v>7</v>
      </c>
      <c r="B127" s="45" t="s">
        <v>352</v>
      </c>
      <c r="C127" s="33" t="s">
        <v>41</v>
      </c>
      <c r="D127" s="33" t="s">
        <v>209</v>
      </c>
      <c r="E127" s="33" t="s">
        <v>353</v>
      </c>
      <c r="F127" s="25">
        <v>50</v>
      </c>
      <c r="G127" s="25" t="s">
        <v>20</v>
      </c>
      <c r="H127" s="74" t="s">
        <v>354</v>
      </c>
      <c r="I127" s="33" t="s">
        <v>332</v>
      </c>
      <c r="J127" s="25"/>
    </row>
    <row r="128" s="3" customFormat="1" ht="52" customHeight="1" spans="1:10">
      <c r="A128" s="17">
        <v>8</v>
      </c>
      <c r="B128" s="45" t="s">
        <v>355</v>
      </c>
      <c r="C128" s="33" t="s">
        <v>32</v>
      </c>
      <c r="D128" s="33" t="s">
        <v>33</v>
      </c>
      <c r="E128" s="33" t="s">
        <v>356</v>
      </c>
      <c r="F128" s="25">
        <v>50</v>
      </c>
      <c r="G128" s="25" t="s">
        <v>20</v>
      </c>
      <c r="H128" s="74" t="s">
        <v>357</v>
      </c>
      <c r="I128" s="33" t="s">
        <v>332</v>
      </c>
      <c r="J128" s="25"/>
    </row>
    <row r="129" s="3" customFormat="1" ht="92" customHeight="1" spans="1:10">
      <c r="A129" s="17">
        <v>9</v>
      </c>
      <c r="B129" s="45" t="s">
        <v>358</v>
      </c>
      <c r="C129" s="33" t="s">
        <v>115</v>
      </c>
      <c r="D129" s="33" t="s">
        <v>359</v>
      </c>
      <c r="E129" s="33" t="s">
        <v>360</v>
      </c>
      <c r="F129" s="25">
        <v>350</v>
      </c>
      <c r="G129" s="25" t="s">
        <v>20</v>
      </c>
      <c r="H129" s="74" t="s">
        <v>361</v>
      </c>
      <c r="I129" s="33" t="s">
        <v>332</v>
      </c>
      <c r="J129" s="25"/>
    </row>
    <row r="130" s="3" customFormat="1" ht="61" customHeight="1" spans="1:10">
      <c r="A130" s="17">
        <v>10</v>
      </c>
      <c r="B130" s="61" t="s">
        <v>362</v>
      </c>
      <c r="C130" s="62" t="s">
        <v>134</v>
      </c>
      <c r="D130" s="62" t="s">
        <v>363</v>
      </c>
      <c r="E130" s="62" t="s">
        <v>364</v>
      </c>
      <c r="F130" s="25">
        <v>100</v>
      </c>
      <c r="G130" s="25" t="s">
        <v>20</v>
      </c>
      <c r="H130" s="74" t="s">
        <v>289</v>
      </c>
      <c r="I130" s="33" t="s">
        <v>332</v>
      </c>
      <c r="J130" s="25"/>
    </row>
    <row r="131" s="4" customFormat="1" ht="18" customHeight="1" spans="1:10">
      <c r="A131" s="17">
        <v>2</v>
      </c>
      <c r="B131" s="18" t="s">
        <v>365</v>
      </c>
      <c r="C131" s="17"/>
      <c r="D131" s="17"/>
      <c r="E131" s="17"/>
      <c r="F131" s="17">
        <f>SUM(F132:F133)</f>
        <v>1189.2</v>
      </c>
      <c r="G131" s="17"/>
      <c r="H131" s="17"/>
      <c r="I131" s="17"/>
      <c r="J131" s="17"/>
    </row>
    <row r="132" s="4" customFormat="1" ht="44" customHeight="1" spans="1:10">
      <c r="A132" s="17">
        <v>1</v>
      </c>
      <c r="B132" s="76" t="s">
        <v>366</v>
      </c>
      <c r="C132" s="77" t="s">
        <v>18</v>
      </c>
      <c r="D132" s="78"/>
      <c r="E132" s="76" t="s">
        <v>366</v>
      </c>
      <c r="F132" s="70">
        <v>440.4</v>
      </c>
      <c r="G132" s="17" t="s">
        <v>20</v>
      </c>
      <c r="H132" s="79" t="s">
        <v>367</v>
      </c>
      <c r="I132" s="79" t="s">
        <v>367</v>
      </c>
      <c r="J132" s="17"/>
    </row>
    <row r="133" s="4" customFormat="1" ht="44" customHeight="1" spans="1:10">
      <c r="A133" s="17">
        <v>2</v>
      </c>
      <c r="B133" s="76" t="s">
        <v>366</v>
      </c>
      <c r="C133" s="77" t="s">
        <v>18</v>
      </c>
      <c r="D133" s="78"/>
      <c r="E133" s="76" t="s">
        <v>366</v>
      </c>
      <c r="F133" s="70">
        <v>748.8</v>
      </c>
      <c r="G133" s="17" t="s">
        <v>20</v>
      </c>
      <c r="H133" s="79" t="s">
        <v>368</v>
      </c>
      <c r="I133" s="79" t="s">
        <v>368</v>
      </c>
      <c r="J133" s="17"/>
    </row>
    <row r="134" s="4" customFormat="1" ht="68" customHeight="1" spans="1:10">
      <c r="A134" s="44">
        <v>2</v>
      </c>
      <c r="B134" s="28" t="s">
        <v>369</v>
      </c>
      <c r="C134" s="44"/>
      <c r="D134" s="80"/>
      <c r="E134" s="81"/>
      <c r="F134" s="44">
        <f>SUM(F135:F136)</f>
        <v>269.8</v>
      </c>
      <c r="G134" s="82"/>
      <c r="H134" s="44"/>
      <c r="I134" s="44"/>
      <c r="J134" s="44" t="s">
        <v>15</v>
      </c>
    </row>
    <row r="135" s="4" customFormat="1" ht="44" customHeight="1" spans="1:10">
      <c r="A135" s="17">
        <v>1</v>
      </c>
      <c r="B135" s="77" t="s">
        <v>370</v>
      </c>
      <c r="C135" s="77" t="s">
        <v>18</v>
      </c>
      <c r="D135" s="77" t="s">
        <v>371</v>
      </c>
      <c r="E135" s="77" t="s">
        <v>372</v>
      </c>
      <c r="F135" s="83">
        <v>11.9</v>
      </c>
      <c r="G135" s="17" t="s">
        <v>20</v>
      </c>
      <c r="H135" s="17" t="s">
        <v>18</v>
      </c>
      <c r="I135" s="17" t="s">
        <v>290</v>
      </c>
      <c r="J135" s="17"/>
    </row>
    <row r="136" s="3" customFormat="1" ht="99" customHeight="1" spans="1:10">
      <c r="A136" s="33">
        <v>1</v>
      </c>
      <c r="B136" s="45" t="s">
        <v>373</v>
      </c>
      <c r="C136" s="33" t="s">
        <v>18</v>
      </c>
      <c r="D136" s="65"/>
      <c r="E136" s="84" t="s">
        <v>374</v>
      </c>
      <c r="F136" s="31">
        <v>257.9</v>
      </c>
      <c r="G136" s="33" t="s">
        <v>20</v>
      </c>
      <c r="H136" s="33" t="s">
        <v>375</v>
      </c>
      <c r="I136" s="33" t="s">
        <v>290</v>
      </c>
      <c r="J136" s="25"/>
    </row>
  </sheetData>
  <autoFilter xmlns:etc="http://www.wps.cn/officeDocument/2017/etCustomData" ref="A7:HR136" etc:filterBottomFollowUsedRange="0">
    <extLst/>
  </autoFilter>
  <mergeCells count="13">
    <mergeCell ref="A1:B1"/>
    <mergeCell ref="A2:J2"/>
    <mergeCell ref="A3:D3"/>
    <mergeCell ref="A137:J137"/>
    <mergeCell ref="A4:A6"/>
    <mergeCell ref="B4:B6"/>
    <mergeCell ref="E4:E6"/>
    <mergeCell ref="F4:F6"/>
    <mergeCell ref="G4:G6"/>
    <mergeCell ref="H4:H6"/>
    <mergeCell ref="I4:I6"/>
    <mergeCell ref="J4:J6"/>
    <mergeCell ref="C4:D5"/>
  </mergeCells>
  <conditionalFormatting sqref="B95:B96">
    <cfRule type="duplicateValues" dxfId="0" priority="1"/>
  </conditionalFormatting>
  <printOptions horizontalCentered="1"/>
  <pageMargins left="0.427777777777778" right="0.388888888888889" top="0.590277777777778" bottom="0.507638888888889" header="0.507638888888889" footer="0.30625"/>
  <pageSetup paperSize="9" scale="75" firstPageNumber="23" fitToHeight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如风</cp:lastModifiedBy>
  <cp:revision>1</cp:revision>
  <dcterms:created xsi:type="dcterms:W3CDTF">2016-09-03T03:25:00Z</dcterms:created>
  <cp:lastPrinted>2018-03-20T06:46:00Z</cp:lastPrinted>
  <dcterms:modified xsi:type="dcterms:W3CDTF">2024-09-27T03:29:33Z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09F439E422B44BFF9F4FE7491BB8FE8D_13</vt:lpwstr>
  </property>
</Properties>
</file>